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ey Stats" sheetId="1" r:id="rId3"/>
    <sheet state="visible" name="Performance" sheetId="2" r:id="rId4"/>
    <sheet state="visible" name="History" sheetId="3" r:id="rId5"/>
    <sheet state="visible" name="2016" sheetId="4" r:id="rId6"/>
    <sheet state="visible" name="2015" sheetId="5" r:id="rId7"/>
    <sheet state="visible" name="2014" sheetId="6" r:id="rId8"/>
    <sheet state="visible" name="Recent" sheetId="7" r:id="rId9"/>
    <sheet state="visible" name="Odds" sheetId="8" r:id="rId10"/>
    <sheet state="visible" name="Salary" sheetId="9" r:id="rId11"/>
  </sheets>
  <definedNames/>
  <calcPr/>
</workbook>
</file>

<file path=xl/sharedStrings.xml><?xml version="1.0" encoding="utf-8"?>
<sst xmlns="http://schemas.openxmlformats.org/spreadsheetml/2006/main" count="979" uniqueCount="233">
  <si>
    <t>Name</t>
  </si>
  <si>
    <t>PLAYER NAME</t>
  </si>
  <si>
    <t>Salary</t>
  </si>
  <si>
    <t>Events
Played</t>
  </si>
  <si>
    <t>Cuts
Made</t>
  </si>
  <si>
    <t>Top 10s</t>
  </si>
  <si>
    <t>Avg
Finish</t>
  </si>
  <si>
    <t>Jordan Spieth</t>
  </si>
  <si>
    <t>T17 (E)</t>
  </si>
  <si>
    <t>Win (-9)</t>
  </si>
  <si>
    <t>T27 (+12)</t>
  </si>
  <si>
    <t>T2 (-10)</t>
  </si>
  <si>
    <t>Dustin Johnson</t>
  </si>
  <si>
    <t>T6 (-5)</t>
  </si>
  <si>
    <t>T5 (-4)</t>
  </si>
  <si>
    <t>5 (-8)</t>
  </si>
  <si>
    <t>T10 (-1)</t>
  </si>
  <si>
    <t>T23 (+3)</t>
  </si>
  <si>
    <t>T22 (+3)</t>
  </si>
  <si>
    <t>27 (+9)</t>
  </si>
  <si>
    <t>Rickie Fowler</t>
  </si>
  <si>
    <t>T12 (E)</t>
  </si>
  <si>
    <t>8 (-5)</t>
  </si>
  <si>
    <t>T23 (+7)</t>
  </si>
  <si>
    <t>Jason Day</t>
  </si>
  <si>
    <t>WD (-3)</t>
  </si>
  <si>
    <t>T10 (-2)</t>
  </si>
  <si>
    <t>T4 (-7)</t>
  </si>
  <si>
    <t>T14 (-3)</t>
  </si>
  <si>
    <t>T6 (-6)</t>
  </si>
  <si>
    <t>T17 (+2)</t>
  </si>
  <si>
    <t>Justin Thomas</t>
  </si>
  <si>
    <t>Jon Rahm</t>
  </si>
  <si>
    <t>Hideki Matsuyama</t>
  </si>
  <si>
    <t>5 (-6)</t>
  </si>
  <si>
    <t>22 (+6)</t>
  </si>
  <si>
    <t>Justin Rose</t>
  </si>
  <si>
    <t>T2 (-5)</t>
  </si>
  <si>
    <t>6 (-7)</t>
  </si>
  <si>
    <t>2 (-7)</t>
  </si>
  <si>
    <t>T20 (+1)</t>
  </si>
  <si>
    <t>T15 (+1)</t>
  </si>
  <si>
    <t>T11 (-7)</t>
  </si>
  <si>
    <t>Paul Casey</t>
  </si>
  <si>
    <t>4 (-9)</t>
  </si>
  <si>
    <t>T4 (-5)</t>
  </si>
  <si>
    <t>Marc Leishman</t>
  </si>
  <si>
    <t>T28 (+12)</t>
  </si>
  <si>
    <t>Brooks Koepka</t>
  </si>
  <si>
    <t>T18 (+4)</t>
  </si>
  <si>
    <t>Matt Kuchar</t>
  </si>
  <si>
    <t>T15 (-1)</t>
  </si>
  <si>
    <t>13 (-2)</t>
  </si>
  <si>
    <t>T26 (+3)</t>
  </si>
  <si>
    <t>T25 (+5)</t>
  </si>
  <si>
    <t>Kevin Chappell</t>
  </si>
  <si>
    <t>T2 (-12)</t>
  </si>
  <si>
    <t>Webb Simpson</t>
  </si>
  <si>
    <t>T23 (+8)</t>
  </si>
  <si>
    <t>T5 (-5)</t>
  </si>
  <si>
    <t>22 (+2)</t>
  </si>
  <si>
    <t>Patrick Reed</t>
  </si>
  <si>
    <t>T24 (+3)</t>
  </si>
  <si>
    <t>27 (+14)</t>
  </si>
  <si>
    <t>T19 (+4)</t>
  </si>
  <si>
    <t>Charley Hoffman</t>
  </si>
  <si>
    <t>T22 (+5)</t>
  </si>
  <si>
    <t>6 (-3)</t>
  </si>
  <si>
    <t>Daniel Berger</t>
  </si>
  <si>
    <t>Kevin Kisner</t>
  </si>
  <si>
    <t>26 (+4)</t>
  </si>
  <si>
    <t>28 (+18)</t>
  </si>
  <si>
    <t>Russell Henley</t>
  </si>
  <si>
    <t>12 (-3)</t>
  </si>
  <si>
    <t>Jason Dufner</t>
  </si>
  <si>
    <t>T8 (-4)</t>
  </si>
  <si>
    <t>T9 (-5)</t>
  </si>
  <si>
    <t>T20 (+4)</t>
  </si>
  <si>
    <t>T13 (-2)</t>
  </si>
  <si>
    <t>Gary Woodland</t>
  </si>
  <si>
    <t>T9 (-4)</t>
  </si>
  <si>
    <t>T22 (E)</t>
  </si>
  <si>
    <t>Pat Perez</t>
  </si>
  <si>
    <t>Brian Harman</t>
  </si>
  <si>
    <t>Kyle Stanley</t>
  </si>
  <si>
    <t>Jhonattan Vegas</t>
  </si>
  <si>
    <t>Adam Hadwin</t>
  </si>
  <si>
    <t>Player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</si>
  <si>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</si>
  <si>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</si>
  <si>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</si>
  <si>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</si>
  <si>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</si>
  <si>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</si>
  <si>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</si>
  <si>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</si>
  <si>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</si>
  <si>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</si>
  <si>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</si>
  <si>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</si>
  <si>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</si>
  <si>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</si>
  <si>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</si>
  <si>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</si>
  <si>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Sergio Garcia</t>
  </si>
  <si>
    <t>Driving Accuracy</t>
  </si>
  <si>
    <t>Rank</t>
  </si>
  <si>
    <t>Par4 Scoring</t>
  </si>
  <si>
    <t>SG:App</t>
  </si>
  <si>
    <t>BirdieOrBetter</t>
  </si>
  <si>
    <t>BogeyAvoid</t>
  </si>
  <si>
    <t>Rank Sum</t>
  </si>
  <si>
    <t>Score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</si>
  <si>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</si>
  <si>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</si>
  <si>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</si>
  <si>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</si>
  <si>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</si>
  <si>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</si>
  <si>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</si>
  <si>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</si>
  <si>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</si>
  <si>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</si>
  <si>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</si>
  <si>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</si>
  <si>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</si>
  <si>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</si>
  <si>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</si>
  <si>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</si>
  <si>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</si>
  <si>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</si>
  <si>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</si>
  <si>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</si>
  <si>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</si>
  <si>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</si>
  <si>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</si>
  <si>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</si>
  <si>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</si>
  <si>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</si>
  <si>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</si>
  <si>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</si>
  <si>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TOUR Championship</t>
  </si>
  <si>
    <t>Rory McIlroy</t>
  </si>
  <si>
    <t>T-11</t>
  </si>
  <si>
    <t>T-14</t>
  </si>
  <si>
    <t>E</t>
  </si>
  <si>
    <t>Ryan Moore</t>
  </si>
  <si>
    <t>T-2</t>
  </si>
  <si>
    <t>T-17</t>
  </si>
  <si>
    <t>T-6</t>
  </si>
  <si>
    <t>T-3</t>
  </si>
  <si>
    <t>T-7</t>
  </si>
  <si>
    <t>T-21</t>
  </si>
  <si>
    <t>T-18</t>
  </si>
  <si>
    <t>Adam Scott</t>
  </si>
  <si>
    <t>T-8</t>
  </si>
  <si>
    <t>T-25</t>
  </si>
  <si>
    <t>Charl Schwartzel</t>
  </si>
  <si>
    <t>T-10</t>
  </si>
  <si>
    <t>T-20</t>
  </si>
  <si>
    <t>T-19</t>
  </si>
  <si>
    <t>T-5</t>
  </si>
  <si>
    <t>T-13</t>
  </si>
  <si>
    <t>Sean O'Hair</t>
  </si>
  <si>
    <t>Phil Mickelson</t>
  </si>
  <si>
    <t>Si Woo Kim</t>
  </si>
  <si>
    <t>T-15</t>
  </si>
  <si>
    <t>T-22</t>
  </si>
  <si>
    <t>William McGirt</t>
  </si>
  <si>
    <t>Bubba Watson</t>
  </si>
  <si>
    <t>Roberto Castro</t>
  </si>
  <si>
    <t>T-26</t>
  </si>
  <si>
    <t>Emiliano Grillo</t>
  </si>
  <si>
    <t>Tony Finau</t>
  </si>
  <si>
    <t>T-24</t>
  </si>
  <si>
    <t>Brandt Snedeker</t>
  </si>
  <si>
    <t>Russell Knox</t>
  </si>
  <si>
    <t>J.B. Holmes</t>
  </si>
  <si>
    <t>Kevin Na</t>
  </si>
  <si>
    <t>Jimmy Walker</t>
  </si>
  <si>
    <t>Xander Schauffele</t>
  </si>
  <si>
    <t>WD</t>
  </si>
  <si>
    <t>Previous 5 Years for Tour Championship</t>
  </si>
  <si>
    <t>Previous 10 Weeks on Tour*</t>
  </si>
  <si>
    <t>Billy Horschel</t>
  </si>
  <si>
    <t>CMP</t>
  </si>
  <si>
    <t>Rds</t>
  </si>
  <si>
    <t>Avg Fnsh</t>
  </si>
  <si>
    <t>Median Fnsh</t>
  </si>
  <si>
    <t>DK Pts/Rd</t>
  </si>
  <si>
    <t>Bi</t>
  </si>
  <si>
    <t>P</t>
  </si>
  <si>
    <t>Bg</t>
  </si>
  <si>
    <t>D</t>
  </si>
  <si>
    <t>O</t>
  </si>
  <si>
    <t>T-12</t>
  </si>
  <si>
    <t>Jim Furyk</t>
  </si>
  <si>
    <t>T-4</t>
  </si>
  <si>
    <t>T-9</t>
  </si>
  <si>
    <t>Chris Kirk</t>
  </si>
  <si>
    <t>0/0</t>
  </si>
  <si>
    <t>T-16</t>
  </si>
  <si>
    <t>Ryan Palmer</t>
  </si>
  <si>
    <t>T-27</t>
  </si>
  <si>
    <t>Brendon Todd</t>
  </si>
  <si>
    <t>Henrik Stenson</t>
  </si>
  <si>
    <t>T-23</t>
  </si>
  <si>
    <t>Danny Lee</t>
  </si>
  <si>
    <t>To Win</t>
  </si>
  <si>
    <t>To Win %</t>
  </si>
  <si>
    <t>Zach Johnson</t>
  </si>
  <si>
    <t>Cameron Tringale</t>
  </si>
  <si>
    <t>Patrick Cantlay</t>
  </si>
  <si>
    <t>Bill Haas</t>
  </si>
  <si>
    <t>Robert Streb</t>
  </si>
  <si>
    <t>Hunter Mahan</t>
  </si>
  <si>
    <t>Sangmoon Bae</t>
  </si>
  <si>
    <t>T-28</t>
  </si>
  <si>
    <t>Position</t>
  </si>
  <si>
    <t>GameInfo</t>
  </si>
  <si>
    <t>AvgPointsPerGame</t>
  </si>
  <si>
    <t>teamAbbrev</t>
  </si>
  <si>
    <t>G</t>
  </si>
  <si>
    <t>Martin Kaymer</t>
  </si>
  <si>
    <t>Golf@Golf 06:00AM ET</t>
  </si>
  <si>
    <t>Golf</t>
  </si>
  <si>
    <t>Steven Bowditch</t>
  </si>
  <si>
    <t>John Senden</t>
  </si>
  <si>
    <t>Harris English</t>
  </si>
  <si>
    <t>Morgan Hoffmann</t>
  </si>
  <si>
    <t>Scott Piercy</t>
  </si>
  <si>
    <t>Geoff Ogilvy</t>
  </si>
  <si>
    <t>Louis Oosthuizen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</si>
</sst>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#,##0.0"/>
    <numFmt numFmtId="166" formatCode="m/d"/>
  </numFmts>
  <fonts count="8">
    <font>
      <sz val="10.0"/>
      <color rgb="FF000000"/>
      <name val="Arial"/>
    </font>
    <font>
      <color rgb="FFFFFFFF"/>
    </font>
    <font/>
    <font>
      <sz val="10.0"/>
      <color rgb="FFFFFFFF"/>
      <name val="Arial"/>
    </font>
    <font>
      <sz val="10.0"/>
      <name val="Arial"/>
    </font>
    <font>
      <sz val="8.0"/>
      <color rgb="FFFFFFFF"/>
      <name val="Arial"/>
    </font>
    <font>
      <sz val="8.0"/>
      <name val="Arial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9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2" fontId="3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2" fontId="5" numFmtId="3" xfId="0" applyAlignment="1" applyFont="1" applyNumberFormat="1">
      <alignment horizontal="center"/>
    </xf>
    <xf borderId="0" fillId="2" fontId="5" numFmtId="164" xfId="0" applyAlignment="1" applyFont="1" applyNumberFormat="1">
      <alignment horizontal="center"/>
    </xf>
    <xf borderId="0" fillId="2" fontId="5" numFmtId="165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3" xfId="0" applyAlignment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0" fillId="0" fontId="4" numFmtId="2" xfId="0" applyAlignment="1" applyFont="1" applyNumberFormat="1">
      <alignment horizontal="center"/>
    </xf>
    <xf borderId="0" fillId="3" fontId="2" numFmtId="0" xfId="0" applyAlignment="1" applyFill="1" applyFont="1">
      <alignment horizontal="center"/>
    </xf>
    <xf borderId="0" fillId="4" fontId="2" numFmtId="0" xfId="0" applyAlignment="1" applyFill="1" applyFont="1">
      <alignment horizontal="center"/>
    </xf>
    <xf borderId="0" fillId="0" fontId="2" numFmtId="3" xfId="0" applyAlignment="1" applyFont="1" applyNumberFormat="1">
      <alignment horizontal="center"/>
    </xf>
    <xf borderId="0" fillId="3" fontId="2" numFmtId="166" xfId="0" applyAlignment="1" applyFont="1" applyNumberFormat="1">
      <alignment horizontal="center"/>
    </xf>
    <xf borderId="0" fillId="3" fontId="2" numFmtId="9" xfId="0" applyAlignment="1" applyFont="1" applyNumberFormat="1">
      <alignment horizontal="center"/>
    </xf>
    <xf borderId="0" fillId="4" fontId="2" numFmtId="166" xfId="0" applyAlignment="1" applyFont="1" applyNumberFormat="1">
      <alignment horizontal="center"/>
    </xf>
    <xf borderId="0" fillId="4" fontId="2" numFmtId="9" xfId="0" applyAlignment="1" applyFont="1" applyNumberFormat="1">
      <alignment horizontal="center"/>
    </xf>
    <xf borderId="0" fillId="3" fontId="2" numFmtId="0" xfId="0" applyAlignment="1" applyFont="1">
      <alignment horizontal="center"/>
    </xf>
    <xf borderId="0" fillId="0" fontId="2" numFmtId="10" xfId="0" applyAlignment="1" applyFont="1" applyNumberFormat="1">
      <alignment horizontal="center"/>
    </xf>
    <xf borderId="0" fillId="0" fontId="7" numFmtId="0" xfId="0" applyAlignment="1" applyFont="1">
      <alignment/>
    </xf>
    <xf borderId="0" fillId="0" fontId="7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29"/>
    <col customWidth="1" min="2" max="2" width="6.43"/>
    <col customWidth="1" min="3" max="3" width="15.14"/>
    <col customWidth="1" min="4" max="4" width="5.43"/>
    <col customWidth="1" min="5" max="5" width="11.86"/>
    <col customWidth="1" min="6" max="6" width="5.43"/>
    <col customWidth="1" min="7" max="7" width="7.71"/>
    <col customWidth="1" min="8" max="8" width="5.43"/>
    <col customWidth="1" min="9" max="9" width="12.86"/>
    <col customWidth="1" min="10" max="10" width="5.43"/>
    <col customWidth="1" min="11" max="11" width="11.0"/>
    <col customWidth="1" min="12" max="12" width="5.43"/>
    <col customWidth="1" hidden="1" min="13" max="13" width="6.0"/>
    <col customWidth="1" min="14" max="14" width="6.0"/>
    <col customWidth="1" hidden="1" min="15" max="16" width="14.29"/>
  </cols>
  <sheetData>
    <row r="1">
      <c r="A1" s="10" t="s">
        <v>1</v>
      </c>
      <c r="B1" s="11" t="s">
        <v>2</v>
      </c>
      <c r="C1" s="10" t="s">
        <v>105</v>
      </c>
      <c r="D1" s="10" t="s">
        <v>106</v>
      </c>
      <c r="E1" s="10" t="s">
        <v>107</v>
      </c>
      <c r="F1" s="10" t="s">
        <v>106</v>
      </c>
      <c r="G1" s="10" t="s">
        <v>108</v>
      </c>
      <c r="H1" s="10" t="s">
        <v>106</v>
      </c>
      <c r="I1" s="10" t="s">
        <v>109</v>
      </c>
      <c r="J1" s="10" t="s">
        <v>106</v>
      </c>
      <c r="K1" s="10" t="s">
        <v>110</v>
      </c>
      <c r="L1" s="10" t="s">
        <v>106</v>
      </c>
      <c r="M1" s="11" t="s">
        <v>111</v>
      </c>
      <c r="N1" s="11" t="s">
        <v>112</v>
      </c>
      <c r="O1" s="12">
        <f>AVERAGE(M2:M30)</f>
        <v>73.55172414</v>
      </c>
      <c r="P1" s="11">
        <v>50.0</v>
      </c>
    </row>
    <row r="2">
      <c r="A2" s="13" t="s">
        <v>7</v>
      </c>
      <c r="B2" s="14">
        <v>11600.0</v>
      </c>
      <c r="C2" s="13">
        <v>59.96</v>
      </c>
      <c r="D2" s="13">
        <f t="shared" ref="D2:D30" si="1">RANK(C2,C:C)</f>
        <v>15</v>
      </c>
      <c r="E2" s="13">
        <v>3.93</v>
      </c>
      <c r="F2" s="13">
        <f t="shared" ref="F2:F30" si="2">RANK(E2,E:E,1)</f>
        <v>1</v>
      </c>
      <c r="G2" s="13">
        <v>0.914</v>
      </c>
      <c r="H2" s="13">
        <f t="shared" ref="H2:H30" si="3">RANK(G2,G:G)</f>
        <v>1</v>
      </c>
      <c r="I2" s="13">
        <v>25.75</v>
      </c>
      <c r="J2" s="13">
        <f t="shared" ref="J2:J30" si="4">RANK(I2,I:I)</f>
        <v>2</v>
      </c>
      <c r="K2" s="13">
        <v>12.91</v>
      </c>
      <c r="L2" s="14">
        <f t="shared" ref="L2:L30" si="5">RANK(K2,K:K,1)</f>
        <v>1</v>
      </c>
      <c r="M2" s="14">
        <f t="shared" ref="M2:M30" si="6">SUM(D2,F2,H2,J2,L2)</f>
        <v>20</v>
      </c>
      <c r="N2" s="23">
        <f t="shared" ref="N2:N30" si="7">((1-(M2/$O$1))+1)*$P$1</f>
        <v>86.40412564</v>
      </c>
      <c r="O2" s="14"/>
      <c r="P2" s="14"/>
    </row>
    <row r="3">
      <c r="A3" s="13" t="s">
        <v>43</v>
      </c>
      <c r="B3" s="14">
        <v>8600.0</v>
      </c>
      <c r="C3" s="13">
        <v>64.2</v>
      </c>
      <c r="D3" s="13">
        <f t="shared" si="1"/>
        <v>7</v>
      </c>
      <c r="E3" s="13">
        <v>3.97</v>
      </c>
      <c r="F3" s="13">
        <f t="shared" si="2"/>
        <v>3</v>
      </c>
      <c r="G3" s="13">
        <v>0.844</v>
      </c>
      <c r="H3" s="13">
        <f t="shared" si="3"/>
        <v>2</v>
      </c>
      <c r="I3" s="13">
        <v>21.96</v>
      </c>
      <c r="J3" s="13">
        <f t="shared" si="4"/>
        <v>15</v>
      </c>
      <c r="K3" s="13">
        <v>13.05</v>
      </c>
      <c r="L3" s="14">
        <f t="shared" si="5"/>
        <v>2</v>
      </c>
      <c r="M3" s="14">
        <f t="shared" si="6"/>
        <v>29</v>
      </c>
      <c r="N3" s="23">
        <f t="shared" si="7"/>
        <v>80.28598218</v>
      </c>
      <c r="O3" s="14"/>
      <c r="P3" s="14"/>
    </row>
    <row r="4">
      <c r="A4" s="13" t="s">
        <v>20</v>
      </c>
      <c r="B4" s="14">
        <v>10900.0</v>
      </c>
      <c r="C4" s="13">
        <v>64.68</v>
      </c>
      <c r="D4" s="13">
        <f t="shared" si="1"/>
        <v>6</v>
      </c>
      <c r="E4" s="13">
        <v>3.99</v>
      </c>
      <c r="F4" s="13">
        <f t="shared" si="2"/>
        <v>7</v>
      </c>
      <c r="G4" s="13">
        <v>0.46</v>
      </c>
      <c r="H4" s="13">
        <f t="shared" si="3"/>
        <v>14</v>
      </c>
      <c r="I4" s="13">
        <v>24.61</v>
      </c>
      <c r="J4" s="13">
        <f t="shared" si="4"/>
        <v>4</v>
      </c>
      <c r="K4" s="13">
        <v>13.81</v>
      </c>
      <c r="L4" s="14">
        <f t="shared" si="5"/>
        <v>5</v>
      </c>
      <c r="M4" s="14">
        <f t="shared" si="6"/>
        <v>36</v>
      </c>
      <c r="N4" s="23">
        <f t="shared" si="7"/>
        <v>75.52742616</v>
      </c>
      <c r="O4" s="14"/>
      <c r="P4" s="14"/>
    </row>
    <row r="5">
      <c r="A5" s="13" t="s">
        <v>33</v>
      </c>
      <c r="B5" s="14">
        <v>9000.0</v>
      </c>
      <c r="C5" s="13">
        <v>59.29</v>
      </c>
      <c r="D5" s="13">
        <f t="shared" si="1"/>
        <v>18</v>
      </c>
      <c r="E5" s="13">
        <v>3.97</v>
      </c>
      <c r="F5" s="13">
        <f t="shared" si="2"/>
        <v>3</v>
      </c>
      <c r="G5" s="13">
        <v>0.601</v>
      </c>
      <c r="H5" s="13">
        <f t="shared" si="3"/>
        <v>6</v>
      </c>
      <c r="I5" s="13">
        <v>25.0</v>
      </c>
      <c r="J5" s="13">
        <f t="shared" si="4"/>
        <v>3</v>
      </c>
      <c r="K5" s="13">
        <v>13.89</v>
      </c>
      <c r="L5" s="14">
        <f t="shared" si="5"/>
        <v>6</v>
      </c>
      <c r="M5" s="14">
        <f t="shared" si="6"/>
        <v>36</v>
      </c>
      <c r="N5" s="23">
        <f t="shared" si="7"/>
        <v>75.52742616</v>
      </c>
      <c r="O5" s="14"/>
      <c r="P5" s="14"/>
    </row>
    <row r="6">
      <c r="A6" s="13" t="s">
        <v>12</v>
      </c>
      <c r="B6" s="14">
        <v>11400.0</v>
      </c>
      <c r="C6" s="13">
        <v>56.96</v>
      </c>
      <c r="D6" s="13">
        <f t="shared" si="1"/>
        <v>26</v>
      </c>
      <c r="E6" s="13">
        <v>3.98</v>
      </c>
      <c r="F6" s="13">
        <f t="shared" si="2"/>
        <v>5</v>
      </c>
      <c r="G6" s="13">
        <v>0.684</v>
      </c>
      <c r="H6" s="13">
        <f t="shared" si="3"/>
        <v>4</v>
      </c>
      <c r="I6" s="13">
        <v>23.15</v>
      </c>
      <c r="J6" s="13">
        <f t="shared" si="4"/>
        <v>8</v>
      </c>
      <c r="K6" s="13">
        <v>13.55</v>
      </c>
      <c r="L6" s="14">
        <f t="shared" si="5"/>
        <v>3</v>
      </c>
      <c r="M6" s="14">
        <f t="shared" si="6"/>
        <v>46</v>
      </c>
      <c r="N6" s="23">
        <f t="shared" si="7"/>
        <v>68.72948898</v>
      </c>
      <c r="O6" s="14"/>
      <c r="P6" s="14"/>
    </row>
    <row r="7">
      <c r="A7" s="13" t="s">
        <v>32</v>
      </c>
      <c r="B7" s="14">
        <v>9500.0</v>
      </c>
      <c r="C7" s="13">
        <v>59.1</v>
      </c>
      <c r="D7" s="13">
        <f t="shared" si="1"/>
        <v>19</v>
      </c>
      <c r="E7" s="13">
        <v>3.98</v>
      </c>
      <c r="F7" s="13">
        <f t="shared" si="2"/>
        <v>5</v>
      </c>
      <c r="G7" s="13">
        <v>0.507</v>
      </c>
      <c r="H7" s="13">
        <f t="shared" si="3"/>
        <v>11</v>
      </c>
      <c r="I7" s="13">
        <v>23.63</v>
      </c>
      <c r="J7" s="13">
        <f t="shared" si="4"/>
        <v>5</v>
      </c>
      <c r="K7" s="13">
        <v>14.42</v>
      </c>
      <c r="L7" s="14">
        <f t="shared" si="5"/>
        <v>9</v>
      </c>
      <c r="M7" s="14">
        <f t="shared" si="6"/>
        <v>49</v>
      </c>
      <c r="N7" s="23">
        <f t="shared" si="7"/>
        <v>66.69010783</v>
      </c>
      <c r="O7" s="14"/>
      <c r="P7" s="14"/>
    </row>
    <row r="8">
      <c r="A8" s="13" t="s">
        <v>84</v>
      </c>
      <c r="B8" s="14">
        <v>6300.0</v>
      </c>
      <c r="C8" s="13">
        <v>68.81</v>
      </c>
      <c r="D8" s="13">
        <f t="shared" si="1"/>
        <v>2</v>
      </c>
      <c r="E8" s="13">
        <v>4.0</v>
      </c>
      <c r="F8" s="13">
        <f t="shared" si="2"/>
        <v>13</v>
      </c>
      <c r="G8" s="13">
        <v>0.597</v>
      </c>
      <c r="H8" s="13">
        <f t="shared" si="3"/>
        <v>7</v>
      </c>
      <c r="I8" s="13">
        <v>21.99</v>
      </c>
      <c r="J8" s="13">
        <f t="shared" si="4"/>
        <v>13</v>
      </c>
      <c r="K8" s="13">
        <v>15.57</v>
      </c>
      <c r="L8" s="14">
        <f t="shared" si="5"/>
        <v>15</v>
      </c>
      <c r="M8" s="14">
        <f t="shared" si="6"/>
        <v>50</v>
      </c>
      <c r="N8" s="23">
        <f t="shared" si="7"/>
        <v>66.01031411</v>
      </c>
      <c r="O8" s="14"/>
      <c r="P8" s="14"/>
    </row>
    <row r="9">
      <c r="A9" s="13" t="s">
        <v>31</v>
      </c>
      <c r="B9" s="14">
        <v>9900.0</v>
      </c>
      <c r="C9" s="13">
        <v>54.66</v>
      </c>
      <c r="D9" s="13">
        <f t="shared" si="1"/>
        <v>29</v>
      </c>
      <c r="E9" s="13">
        <v>3.95</v>
      </c>
      <c r="F9" s="13">
        <f t="shared" si="2"/>
        <v>2</v>
      </c>
      <c r="G9" s="13">
        <v>0.641</v>
      </c>
      <c r="H9" s="13">
        <f t="shared" si="3"/>
        <v>5</v>
      </c>
      <c r="I9" s="13">
        <v>25.78</v>
      </c>
      <c r="J9" s="13">
        <f t="shared" si="4"/>
        <v>1</v>
      </c>
      <c r="K9" s="13">
        <v>14.96</v>
      </c>
      <c r="L9" s="14">
        <f t="shared" si="5"/>
        <v>14</v>
      </c>
      <c r="M9" s="14">
        <f t="shared" si="6"/>
        <v>51</v>
      </c>
      <c r="N9" s="23">
        <f t="shared" si="7"/>
        <v>65.33052039</v>
      </c>
      <c r="O9" s="14"/>
      <c r="P9" s="14"/>
    </row>
    <row r="10">
      <c r="A10" s="13" t="s">
        <v>61</v>
      </c>
      <c r="B10" s="14">
        <v>7500.0</v>
      </c>
      <c r="C10" s="13">
        <v>71.4</v>
      </c>
      <c r="D10" s="13">
        <f t="shared" si="1"/>
        <v>1</v>
      </c>
      <c r="E10" s="13">
        <v>3.99</v>
      </c>
      <c r="F10" s="13">
        <f t="shared" si="2"/>
        <v>7</v>
      </c>
      <c r="G10" s="13">
        <v>0.313</v>
      </c>
      <c r="H10" s="13">
        <f t="shared" si="3"/>
        <v>21</v>
      </c>
      <c r="I10" s="13">
        <v>20.94</v>
      </c>
      <c r="J10" s="13">
        <f t="shared" si="4"/>
        <v>20</v>
      </c>
      <c r="K10" s="13">
        <v>13.74</v>
      </c>
      <c r="L10" s="14">
        <f t="shared" si="5"/>
        <v>4</v>
      </c>
      <c r="M10" s="14">
        <f t="shared" si="6"/>
        <v>53</v>
      </c>
      <c r="N10" s="23">
        <f t="shared" si="7"/>
        <v>63.97093296</v>
      </c>
      <c r="O10" s="14"/>
      <c r="P10" s="14"/>
    </row>
    <row r="11">
      <c r="A11" s="13" t="s">
        <v>68</v>
      </c>
      <c r="B11" s="14">
        <v>6900.0</v>
      </c>
      <c r="C11" s="13">
        <v>66.34</v>
      </c>
      <c r="D11" s="13">
        <f t="shared" si="1"/>
        <v>4</v>
      </c>
      <c r="E11" s="13">
        <v>3.99</v>
      </c>
      <c r="F11" s="13">
        <f t="shared" si="2"/>
        <v>7</v>
      </c>
      <c r="G11" s="13">
        <v>0.425</v>
      </c>
      <c r="H11" s="13">
        <f t="shared" si="3"/>
        <v>17</v>
      </c>
      <c r="I11" s="13">
        <v>20.94</v>
      </c>
      <c r="J11" s="13">
        <f t="shared" si="4"/>
        <v>20</v>
      </c>
      <c r="K11" s="13">
        <v>14.27</v>
      </c>
      <c r="L11" s="14">
        <f t="shared" si="5"/>
        <v>8</v>
      </c>
      <c r="M11" s="14">
        <f t="shared" si="6"/>
        <v>56</v>
      </c>
      <c r="N11" s="23">
        <f t="shared" si="7"/>
        <v>61.9315518</v>
      </c>
      <c r="O11" s="14"/>
      <c r="P11" s="14"/>
    </row>
    <row r="12">
      <c r="A12" s="13" t="s">
        <v>46</v>
      </c>
      <c r="B12" s="14">
        <v>8400.0</v>
      </c>
      <c r="C12" s="13">
        <v>58.22</v>
      </c>
      <c r="D12" s="13">
        <f t="shared" si="1"/>
        <v>21</v>
      </c>
      <c r="E12" s="13">
        <v>3.99</v>
      </c>
      <c r="F12" s="13">
        <f t="shared" si="2"/>
        <v>7</v>
      </c>
      <c r="G12" s="13">
        <v>0.491</v>
      </c>
      <c r="H12" s="13">
        <f t="shared" si="3"/>
        <v>13</v>
      </c>
      <c r="I12" s="13">
        <v>22.35</v>
      </c>
      <c r="J12" s="13">
        <f t="shared" si="4"/>
        <v>11</v>
      </c>
      <c r="K12" s="13">
        <v>14.47</v>
      </c>
      <c r="L12" s="14">
        <f t="shared" si="5"/>
        <v>10</v>
      </c>
      <c r="M12" s="14">
        <f t="shared" si="6"/>
        <v>62</v>
      </c>
      <c r="N12" s="23">
        <f t="shared" si="7"/>
        <v>57.8527895</v>
      </c>
      <c r="O12" s="14"/>
      <c r="P12" s="14"/>
    </row>
    <row r="13">
      <c r="A13" s="13" t="s">
        <v>65</v>
      </c>
      <c r="B13" s="14">
        <v>7300.0</v>
      </c>
      <c r="C13" s="13">
        <v>62.55</v>
      </c>
      <c r="D13" s="13">
        <f t="shared" si="1"/>
        <v>10</v>
      </c>
      <c r="E13" s="13">
        <v>4.0</v>
      </c>
      <c r="F13" s="13">
        <f t="shared" si="2"/>
        <v>13</v>
      </c>
      <c r="G13" s="13">
        <v>0.573</v>
      </c>
      <c r="H13" s="13">
        <f t="shared" si="3"/>
        <v>9</v>
      </c>
      <c r="I13" s="13">
        <v>19.53</v>
      </c>
      <c r="J13" s="13">
        <f t="shared" si="4"/>
        <v>28</v>
      </c>
      <c r="K13" s="13">
        <v>13.89</v>
      </c>
      <c r="L13" s="14">
        <f t="shared" si="5"/>
        <v>6</v>
      </c>
      <c r="M13" s="14">
        <f t="shared" si="6"/>
        <v>66</v>
      </c>
      <c r="N13" s="23">
        <f t="shared" si="7"/>
        <v>55.13361463</v>
      </c>
      <c r="O13" s="14"/>
      <c r="P13" s="14"/>
    </row>
    <row r="14">
      <c r="A14" s="13" t="s">
        <v>82</v>
      </c>
      <c r="B14" s="14">
        <v>6400.0</v>
      </c>
      <c r="C14" s="13">
        <v>55.13</v>
      </c>
      <c r="D14" s="13">
        <f t="shared" si="1"/>
        <v>28</v>
      </c>
      <c r="E14" s="13">
        <v>3.99</v>
      </c>
      <c r="F14" s="13">
        <f t="shared" si="2"/>
        <v>7</v>
      </c>
      <c r="G14" s="13">
        <v>0.735</v>
      </c>
      <c r="H14" s="13">
        <f t="shared" si="3"/>
        <v>3</v>
      </c>
      <c r="I14" s="13">
        <v>22.04</v>
      </c>
      <c r="J14" s="13">
        <f t="shared" si="4"/>
        <v>12</v>
      </c>
      <c r="K14" s="13">
        <v>15.59</v>
      </c>
      <c r="L14" s="14">
        <f t="shared" si="5"/>
        <v>16</v>
      </c>
      <c r="M14" s="14">
        <f t="shared" si="6"/>
        <v>66</v>
      </c>
      <c r="N14" s="23">
        <f t="shared" si="7"/>
        <v>55.13361463</v>
      </c>
      <c r="O14" s="14"/>
      <c r="P14" s="14"/>
    </row>
    <row r="15">
      <c r="A15" s="13" t="s">
        <v>173</v>
      </c>
      <c r="B15" s="14">
        <v>7100.0</v>
      </c>
      <c r="C15" s="13">
        <v>57.54</v>
      </c>
      <c r="D15" s="13">
        <f t="shared" si="1"/>
        <v>24</v>
      </c>
      <c r="E15" s="13">
        <v>4.0</v>
      </c>
      <c r="F15" s="13">
        <f t="shared" si="2"/>
        <v>13</v>
      </c>
      <c r="G15" s="13">
        <v>0.401</v>
      </c>
      <c r="H15" s="13">
        <f t="shared" si="3"/>
        <v>18</v>
      </c>
      <c r="I15" s="13">
        <v>23.06</v>
      </c>
      <c r="J15" s="13">
        <f t="shared" si="4"/>
        <v>9</v>
      </c>
      <c r="K15" s="13">
        <v>14.89</v>
      </c>
      <c r="L15" s="14">
        <f t="shared" si="5"/>
        <v>13</v>
      </c>
      <c r="M15" s="14">
        <f t="shared" si="6"/>
        <v>77</v>
      </c>
      <c r="N15" s="23">
        <f t="shared" si="7"/>
        <v>47.65588373</v>
      </c>
      <c r="O15" s="14"/>
      <c r="P15" s="14"/>
    </row>
    <row r="16">
      <c r="A16" s="13" t="s">
        <v>36</v>
      </c>
      <c r="B16" s="14">
        <v>8900.0</v>
      </c>
      <c r="C16" s="13">
        <v>57.69</v>
      </c>
      <c r="D16" s="13">
        <f t="shared" si="1"/>
        <v>23</v>
      </c>
      <c r="E16" s="13">
        <v>3.99</v>
      </c>
      <c r="F16" s="13">
        <f t="shared" si="2"/>
        <v>7</v>
      </c>
      <c r="G16" s="13">
        <v>0.276</v>
      </c>
      <c r="H16" s="13">
        <f t="shared" si="3"/>
        <v>23</v>
      </c>
      <c r="I16" s="13">
        <v>23.33</v>
      </c>
      <c r="J16" s="13">
        <f t="shared" si="4"/>
        <v>6</v>
      </c>
      <c r="K16" s="13">
        <v>16.02</v>
      </c>
      <c r="L16" s="14">
        <f t="shared" si="5"/>
        <v>20</v>
      </c>
      <c r="M16" s="14">
        <f t="shared" si="6"/>
        <v>79</v>
      </c>
      <c r="N16" s="23">
        <f t="shared" si="7"/>
        <v>46.2962963</v>
      </c>
      <c r="O16" s="14"/>
      <c r="P16" s="14"/>
    </row>
    <row r="17">
      <c r="A17" s="13" t="s">
        <v>69</v>
      </c>
      <c r="B17" s="14">
        <v>6700.0</v>
      </c>
      <c r="C17" s="13">
        <v>62.47</v>
      </c>
      <c r="D17" s="13">
        <f t="shared" si="1"/>
        <v>11</v>
      </c>
      <c r="E17" s="13">
        <v>4.01</v>
      </c>
      <c r="F17" s="13">
        <f t="shared" si="2"/>
        <v>19</v>
      </c>
      <c r="G17" s="13">
        <v>0.277</v>
      </c>
      <c r="H17" s="13">
        <f t="shared" si="3"/>
        <v>22</v>
      </c>
      <c r="I17" s="13">
        <v>21.38</v>
      </c>
      <c r="J17" s="13">
        <f t="shared" si="4"/>
        <v>18</v>
      </c>
      <c r="K17" s="13">
        <v>14.66</v>
      </c>
      <c r="L17" s="14">
        <f t="shared" si="5"/>
        <v>12</v>
      </c>
      <c r="M17" s="14">
        <f t="shared" si="6"/>
        <v>82</v>
      </c>
      <c r="N17" s="23">
        <f t="shared" si="7"/>
        <v>44.25691514</v>
      </c>
      <c r="O17" s="14"/>
      <c r="P17" s="14"/>
    </row>
    <row r="18">
      <c r="A18" s="13" t="s">
        <v>24</v>
      </c>
      <c r="B18" s="14">
        <v>10100.0</v>
      </c>
      <c r="C18" s="13">
        <v>60.1</v>
      </c>
      <c r="D18" s="13">
        <f t="shared" si="1"/>
        <v>14</v>
      </c>
      <c r="E18" s="13">
        <v>4.01</v>
      </c>
      <c r="F18" s="13">
        <f t="shared" si="2"/>
        <v>19</v>
      </c>
      <c r="G18" s="13">
        <v>0.592</v>
      </c>
      <c r="H18" s="13">
        <f t="shared" si="3"/>
        <v>8</v>
      </c>
      <c r="I18" s="13">
        <v>20.45</v>
      </c>
      <c r="J18" s="13">
        <f t="shared" si="4"/>
        <v>26</v>
      </c>
      <c r="K18" s="13">
        <v>15.59</v>
      </c>
      <c r="L18" s="14">
        <f t="shared" si="5"/>
        <v>16</v>
      </c>
      <c r="M18" s="14">
        <f t="shared" si="6"/>
        <v>83</v>
      </c>
      <c r="N18" s="23">
        <f t="shared" si="7"/>
        <v>43.57712143</v>
      </c>
      <c r="O18" s="14"/>
      <c r="P18" s="14"/>
    </row>
    <row r="19">
      <c r="A19" s="13" t="s">
        <v>104</v>
      </c>
      <c r="B19" s="14">
        <v>7900.0</v>
      </c>
      <c r="C19" s="13">
        <v>62.07</v>
      </c>
      <c r="D19" s="13">
        <f t="shared" si="1"/>
        <v>12</v>
      </c>
      <c r="E19" s="13">
        <v>4.0</v>
      </c>
      <c r="F19" s="13">
        <f t="shared" si="2"/>
        <v>13</v>
      </c>
      <c r="G19" s="13">
        <v>0.207</v>
      </c>
      <c r="H19" s="13">
        <f t="shared" si="3"/>
        <v>25</v>
      </c>
      <c r="I19" s="13">
        <v>20.79</v>
      </c>
      <c r="J19" s="13">
        <f t="shared" si="4"/>
        <v>23</v>
      </c>
      <c r="K19" s="13">
        <v>14.56</v>
      </c>
      <c r="L19" s="14">
        <f t="shared" si="5"/>
        <v>11</v>
      </c>
      <c r="M19" s="14">
        <f t="shared" si="6"/>
        <v>84</v>
      </c>
      <c r="N19" s="23">
        <f t="shared" si="7"/>
        <v>42.89732771</v>
      </c>
      <c r="O19" s="14"/>
      <c r="P19" s="14"/>
    </row>
    <row r="20">
      <c r="A20" s="13" t="s">
        <v>48</v>
      </c>
      <c r="B20" s="14">
        <v>8100.0</v>
      </c>
      <c r="C20" s="13">
        <v>63.68</v>
      </c>
      <c r="D20" s="13">
        <f t="shared" si="1"/>
        <v>8</v>
      </c>
      <c r="E20" s="13">
        <v>4.02</v>
      </c>
      <c r="F20" s="13">
        <f t="shared" si="2"/>
        <v>21</v>
      </c>
      <c r="G20" s="13">
        <v>0.427</v>
      </c>
      <c r="H20" s="13">
        <f t="shared" si="3"/>
        <v>16</v>
      </c>
      <c r="I20" s="13">
        <v>20.83</v>
      </c>
      <c r="J20" s="13">
        <f t="shared" si="4"/>
        <v>22</v>
      </c>
      <c r="K20" s="13">
        <v>15.86</v>
      </c>
      <c r="L20" s="14">
        <f t="shared" si="5"/>
        <v>19</v>
      </c>
      <c r="M20" s="14">
        <f t="shared" si="6"/>
        <v>86</v>
      </c>
      <c r="N20" s="23">
        <f t="shared" si="7"/>
        <v>41.53774027</v>
      </c>
      <c r="O20" s="14"/>
      <c r="P20" s="14"/>
    </row>
    <row r="21">
      <c r="A21" s="13" t="s">
        <v>57</v>
      </c>
      <c r="B21" s="14">
        <v>7500.0</v>
      </c>
      <c r="C21" s="13">
        <v>62.88</v>
      </c>
      <c r="D21" s="13">
        <f t="shared" si="1"/>
        <v>9</v>
      </c>
      <c r="E21" s="13">
        <v>4.02</v>
      </c>
      <c r="F21" s="13">
        <f t="shared" si="2"/>
        <v>21</v>
      </c>
      <c r="G21" s="13">
        <v>0.367</v>
      </c>
      <c r="H21" s="13">
        <f t="shared" si="3"/>
        <v>19</v>
      </c>
      <c r="I21" s="13">
        <v>21.76</v>
      </c>
      <c r="J21" s="13">
        <f t="shared" si="4"/>
        <v>16</v>
      </c>
      <c r="K21" s="13">
        <v>16.2</v>
      </c>
      <c r="L21" s="14">
        <f t="shared" si="5"/>
        <v>21</v>
      </c>
      <c r="M21" s="14">
        <f t="shared" si="6"/>
        <v>86</v>
      </c>
      <c r="N21" s="23">
        <f t="shared" si="7"/>
        <v>41.53774027</v>
      </c>
      <c r="O21" s="14"/>
      <c r="P21" s="14"/>
    </row>
    <row r="22">
      <c r="A22" s="13" t="s">
        <v>50</v>
      </c>
      <c r="B22" s="14">
        <v>7700.0</v>
      </c>
      <c r="C22" s="13">
        <v>58.89</v>
      </c>
      <c r="D22" s="13">
        <f t="shared" si="1"/>
        <v>20</v>
      </c>
      <c r="E22" s="13">
        <v>4.0</v>
      </c>
      <c r="F22" s="13">
        <f t="shared" si="2"/>
        <v>13</v>
      </c>
      <c r="G22" s="13">
        <v>0.329</v>
      </c>
      <c r="H22" s="13">
        <f t="shared" si="3"/>
        <v>20</v>
      </c>
      <c r="I22" s="13">
        <v>22.81</v>
      </c>
      <c r="J22" s="13">
        <f t="shared" si="4"/>
        <v>10</v>
      </c>
      <c r="K22" s="13">
        <v>16.56</v>
      </c>
      <c r="L22" s="14">
        <f t="shared" si="5"/>
        <v>26</v>
      </c>
      <c r="M22" s="14">
        <f t="shared" si="6"/>
        <v>89</v>
      </c>
      <c r="N22" s="23">
        <f t="shared" si="7"/>
        <v>39.49835912</v>
      </c>
      <c r="O22" s="14"/>
      <c r="P22" s="14"/>
    </row>
    <row r="23">
      <c r="A23" s="13" t="s">
        <v>55</v>
      </c>
      <c r="B23" s="14">
        <v>7600.0</v>
      </c>
      <c r="C23" s="13">
        <v>59.83</v>
      </c>
      <c r="D23" s="13">
        <f t="shared" si="1"/>
        <v>16</v>
      </c>
      <c r="E23" s="13">
        <v>4.03</v>
      </c>
      <c r="F23" s="13">
        <f t="shared" si="2"/>
        <v>23</v>
      </c>
      <c r="G23" s="13">
        <v>0.557</v>
      </c>
      <c r="H23" s="13">
        <f t="shared" si="3"/>
        <v>10</v>
      </c>
      <c r="I23" s="13">
        <v>21.31</v>
      </c>
      <c r="J23" s="13">
        <f t="shared" si="4"/>
        <v>19</v>
      </c>
      <c r="K23" s="13">
        <v>16.27</v>
      </c>
      <c r="L23" s="14">
        <f t="shared" si="5"/>
        <v>22</v>
      </c>
      <c r="M23" s="14">
        <f t="shared" si="6"/>
        <v>90</v>
      </c>
      <c r="N23" s="23">
        <f t="shared" si="7"/>
        <v>38.8185654</v>
      </c>
      <c r="O23" s="14"/>
      <c r="P23" s="14"/>
    </row>
    <row r="24">
      <c r="A24" s="13" t="s">
        <v>72</v>
      </c>
      <c r="B24" s="14">
        <v>6600.0</v>
      </c>
      <c r="C24" s="13">
        <v>64.91</v>
      </c>
      <c r="D24" s="13">
        <f t="shared" si="1"/>
        <v>5</v>
      </c>
      <c r="E24" s="13">
        <v>4.03</v>
      </c>
      <c r="F24" s="13">
        <f t="shared" si="2"/>
        <v>23</v>
      </c>
      <c r="G24" s="13">
        <v>0.146</v>
      </c>
      <c r="H24" s="13">
        <f t="shared" si="3"/>
        <v>27</v>
      </c>
      <c r="I24" s="13">
        <v>21.97</v>
      </c>
      <c r="J24" s="13">
        <f t="shared" si="4"/>
        <v>14</v>
      </c>
      <c r="K24" s="13">
        <v>16.32</v>
      </c>
      <c r="L24" s="14">
        <f t="shared" si="5"/>
        <v>23</v>
      </c>
      <c r="M24" s="14">
        <f t="shared" si="6"/>
        <v>92</v>
      </c>
      <c r="N24" s="23">
        <f t="shared" si="7"/>
        <v>37.45897797</v>
      </c>
      <c r="O24" s="14"/>
      <c r="P24" s="14"/>
    </row>
    <row r="25">
      <c r="A25" s="13" t="s">
        <v>86</v>
      </c>
      <c r="B25" s="14">
        <v>6200.0</v>
      </c>
      <c r="C25" s="13">
        <v>67.9</v>
      </c>
      <c r="D25" s="13">
        <f t="shared" si="1"/>
        <v>3</v>
      </c>
      <c r="E25" s="13">
        <v>4.05</v>
      </c>
      <c r="F25" s="13">
        <f t="shared" si="2"/>
        <v>27</v>
      </c>
      <c r="G25" s="13">
        <v>0.498</v>
      </c>
      <c r="H25" s="13">
        <f t="shared" si="3"/>
        <v>12</v>
      </c>
      <c r="I25" s="13">
        <v>20.18</v>
      </c>
      <c r="J25" s="13">
        <f t="shared" si="4"/>
        <v>27</v>
      </c>
      <c r="K25" s="13">
        <v>17.16</v>
      </c>
      <c r="L25" s="14">
        <f t="shared" si="5"/>
        <v>28</v>
      </c>
      <c r="M25" s="14">
        <f t="shared" si="6"/>
        <v>97</v>
      </c>
      <c r="N25" s="23">
        <f t="shared" si="7"/>
        <v>34.06000938</v>
      </c>
      <c r="O25" s="14"/>
      <c r="P25" s="14"/>
    </row>
    <row r="26">
      <c r="A26" s="13" t="s">
        <v>79</v>
      </c>
      <c r="B26" s="14">
        <v>6400.0</v>
      </c>
      <c r="C26" s="13">
        <v>55.63</v>
      </c>
      <c r="D26" s="13">
        <f t="shared" si="1"/>
        <v>27</v>
      </c>
      <c r="E26" s="13">
        <v>4.04</v>
      </c>
      <c r="F26" s="13">
        <f t="shared" si="2"/>
        <v>25</v>
      </c>
      <c r="G26" s="13">
        <v>0.443</v>
      </c>
      <c r="H26" s="13">
        <f t="shared" si="3"/>
        <v>15</v>
      </c>
      <c r="I26" s="13">
        <v>23.19</v>
      </c>
      <c r="J26" s="13">
        <f t="shared" si="4"/>
        <v>7</v>
      </c>
      <c r="K26" s="13">
        <v>16.44</v>
      </c>
      <c r="L26" s="14">
        <f t="shared" si="5"/>
        <v>24</v>
      </c>
      <c r="M26" s="14">
        <f t="shared" si="6"/>
        <v>98</v>
      </c>
      <c r="N26" s="23">
        <f t="shared" si="7"/>
        <v>33.38021566</v>
      </c>
      <c r="O26" s="14"/>
      <c r="P26" s="14"/>
    </row>
    <row r="27">
      <c r="A27" s="13" t="s">
        <v>85</v>
      </c>
      <c r="B27" s="14">
        <v>6200.0</v>
      </c>
      <c r="C27" s="13">
        <v>57.39</v>
      </c>
      <c r="D27" s="13">
        <f t="shared" si="1"/>
        <v>25</v>
      </c>
      <c r="E27" s="13">
        <v>4.0</v>
      </c>
      <c r="F27" s="13">
        <f t="shared" si="2"/>
        <v>13</v>
      </c>
      <c r="G27" s="13">
        <v>0.163</v>
      </c>
      <c r="H27" s="13">
        <f t="shared" si="3"/>
        <v>26</v>
      </c>
      <c r="I27" s="13">
        <v>21.41</v>
      </c>
      <c r="J27" s="13">
        <f t="shared" si="4"/>
        <v>17</v>
      </c>
      <c r="K27" s="13">
        <v>15.74</v>
      </c>
      <c r="L27" s="14">
        <f t="shared" si="5"/>
        <v>18</v>
      </c>
      <c r="M27" s="14">
        <f t="shared" si="6"/>
        <v>99</v>
      </c>
      <c r="N27" s="23">
        <f t="shared" si="7"/>
        <v>32.70042194</v>
      </c>
      <c r="O27" s="14"/>
      <c r="P27" s="14"/>
    </row>
    <row r="28">
      <c r="A28" s="13" t="s">
        <v>180</v>
      </c>
      <c r="B28" s="14">
        <v>6800.0</v>
      </c>
      <c r="C28" s="13">
        <v>60.61</v>
      </c>
      <c r="D28" s="13">
        <f t="shared" si="1"/>
        <v>13</v>
      </c>
      <c r="E28" s="13">
        <v>4.05</v>
      </c>
      <c r="F28" s="13">
        <f t="shared" si="2"/>
        <v>27</v>
      </c>
      <c r="G28" s="13">
        <v>0.101</v>
      </c>
      <c r="H28" s="13">
        <f t="shared" si="3"/>
        <v>28</v>
      </c>
      <c r="I28" s="13">
        <v>20.5</v>
      </c>
      <c r="J28" s="13">
        <f t="shared" si="4"/>
        <v>25</v>
      </c>
      <c r="K28" s="13">
        <v>17.2</v>
      </c>
      <c r="L28" s="14">
        <f t="shared" si="5"/>
        <v>29</v>
      </c>
      <c r="M28" s="14">
        <f t="shared" si="6"/>
        <v>122</v>
      </c>
      <c r="N28" s="23">
        <f t="shared" si="7"/>
        <v>17.06516643</v>
      </c>
      <c r="O28" s="14"/>
      <c r="P28" s="14"/>
    </row>
    <row r="29">
      <c r="A29" s="13" t="s">
        <v>74</v>
      </c>
      <c r="B29" s="14">
        <v>6500.0</v>
      </c>
      <c r="C29" s="13">
        <v>57.95</v>
      </c>
      <c r="D29" s="13">
        <f t="shared" si="1"/>
        <v>22</v>
      </c>
      <c r="E29" s="13">
        <v>4.05</v>
      </c>
      <c r="F29" s="13">
        <f t="shared" si="2"/>
        <v>27</v>
      </c>
      <c r="G29" s="13">
        <v>0.243</v>
      </c>
      <c r="H29" s="13">
        <f t="shared" si="3"/>
        <v>24</v>
      </c>
      <c r="I29" s="13">
        <v>20.61</v>
      </c>
      <c r="J29" s="13">
        <f t="shared" si="4"/>
        <v>24</v>
      </c>
      <c r="K29" s="13">
        <v>16.86</v>
      </c>
      <c r="L29" s="14">
        <f t="shared" si="5"/>
        <v>27</v>
      </c>
      <c r="M29" s="14">
        <f t="shared" si="6"/>
        <v>124</v>
      </c>
      <c r="N29" s="23">
        <f t="shared" si="7"/>
        <v>15.705579</v>
      </c>
      <c r="O29" s="14"/>
      <c r="P29" s="14"/>
    </row>
    <row r="30">
      <c r="A30" s="13" t="s">
        <v>83</v>
      </c>
      <c r="B30" s="14">
        <v>6300.0</v>
      </c>
      <c r="C30" s="13">
        <v>59.79</v>
      </c>
      <c r="D30" s="13">
        <f t="shared" si="1"/>
        <v>17</v>
      </c>
      <c r="E30" s="13">
        <v>4.04</v>
      </c>
      <c r="F30" s="13">
        <f t="shared" si="2"/>
        <v>25</v>
      </c>
      <c r="G30" s="13">
        <v>0.084</v>
      </c>
      <c r="H30" s="13">
        <f t="shared" si="3"/>
        <v>29</v>
      </c>
      <c r="I30" s="13">
        <v>19.3</v>
      </c>
      <c r="J30" s="13">
        <f t="shared" si="4"/>
        <v>29</v>
      </c>
      <c r="K30" s="13">
        <v>16.49</v>
      </c>
      <c r="L30" s="14">
        <f t="shared" si="5"/>
        <v>25</v>
      </c>
      <c r="M30" s="14">
        <f t="shared" si="6"/>
        <v>125</v>
      </c>
      <c r="N30" s="23">
        <f t="shared" si="7"/>
        <v>15.02578528</v>
      </c>
      <c r="O30" s="14"/>
      <c r="P30" s="14"/>
    </row>
  </sheetData>
  <conditionalFormatting sqref="N2:N3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30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30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:G30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30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30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2:B30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43"/>
    <col customWidth="1" min="2" max="3" width="6.86"/>
    <col customWidth="1" min="4" max="4" width="5.86"/>
    <col customWidth="1" min="5" max="5" width="7.71"/>
    <col customWidth="1" min="6" max="6" width="6.14"/>
    <col customWidth="1" min="7" max="8" width="8.14"/>
    <col customWidth="1" min="9" max="9" width="9.29"/>
    <col customWidth="1" min="10" max="10" width="8.71"/>
    <col customWidth="1" min="11" max="13" width="8.14"/>
    <col customWidth="1" min="14" max="14" width="9.29"/>
    <col customWidth="1" min="15" max="15" width="5.29"/>
    <col customWidth="1" min="16" max="16" width="7.57"/>
    <col customWidth="1" min="17" max="26" width="5.29"/>
    <col customWidth="1" min="27" max="27" width="14.43"/>
  </cols>
  <sheetData>
    <row r="1">
      <c r="A1" s="1" t="s">
        <v>0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  <c r="U1" s="1">
        <v>2002.0</v>
      </c>
      <c r="V1" s="1">
        <v>2001.0</v>
      </c>
      <c r="W1" s="1">
        <v>2000.0</v>
      </c>
      <c r="X1" s="1">
        <v>1999.0</v>
      </c>
      <c r="Y1" s="1">
        <v>1998.0</v>
      </c>
      <c r="Z1" s="1">
        <v>1997.0</v>
      </c>
      <c r="AA1" s="3"/>
    </row>
    <row r="2">
      <c r="A2" s="4" t="s">
        <v>7</v>
      </c>
      <c r="B2" s="4">
        <v>11600.0</v>
      </c>
      <c r="C2" s="4">
        <v>4.0</v>
      </c>
      <c r="D2" s="4">
        <v>4.0</v>
      </c>
      <c r="E2" s="4">
        <v>2.0</v>
      </c>
      <c r="F2" s="4">
        <v>11.8</v>
      </c>
      <c r="G2" s="4" t="s">
        <v>8</v>
      </c>
      <c r="H2" s="4" t="s">
        <v>9</v>
      </c>
      <c r="I2" s="4" t="s">
        <v>10</v>
      </c>
      <c r="J2" s="4" t="s">
        <v>11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>
      <c r="A3" s="4" t="s">
        <v>12</v>
      </c>
      <c r="B3" s="4">
        <v>11400.0</v>
      </c>
      <c r="C3" s="4">
        <v>7.0</v>
      </c>
      <c r="D3" s="4">
        <v>7.0</v>
      </c>
      <c r="E3" s="4">
        <v>4.0</v>
      </c>
      <c r="F3" s="4">
        <v>14.0</v>
      </c>
      <c r="G3" s="4" t="s">
        <v>13</v>
      </c>
      <c r="H3" s="4" t="s">
        <v>14</v>
      </c>
      <c r="I3" s="5"/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>
      <c r="A4" s="4" t="s">
        <v>20</v>
      </c>
      <c r="B4" s="4">
        <v>10900.0</v>
      </c>
      <c r="C4" s="4">
        <v>3.0</v>
      </c>
      <c r="D4" s="4">
        <v>3.0</v>
      </c>
      <c r="E4" s="4">
        <v>1.0</v>
      </c>
      <c r="F4" s="4">
        <v>14.3</v>
      </c>
      <c r="G4" s="5"/>
      <c r="H4" s="4" t="s">
        <v>21</v>
      </c>
      <c r="I4" s="4" t="s">
        <v>22</v>
      </c>
      <c r="J4" s="5"/>
      <c r="K4" s="4" t="s">
        <v>23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</row>
    <row r="5">
      <c r="A5" s="4" t="s">
        <v>24</v>
      </c>
      <c r="B5" s="4">
        <v>10100.0</v>
      </c>
      <c r="C5" s="4">
        <v>6.0</v>
      </c>
      <c r="D5" s="4">
        <v>5.0</v>
      </c>
      <c r="E5" s="4">
        <v>3.0</v>
      </c>
      <c r="F5" s="4">
        <v>25.3</v>
      </c>
      <c r="G5" s="4" t="s">
        <v>25</v>
      </c>
      <c r="H5" s="4" t="s">
        <v>26</v>
      </c>
      <c r="I5" s="4" t="s">
        <v>27</v>
      </c>
      <c r="J5" s="4" t="s">
        <v>28</v>
      </c>
      <c r="K5" s="5"/>
      <c r="L5" s="4" t="s">
        <v>29</v>
      </c>
      <c r="M5" s="4" t="s">
        <v>30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>
      <c r="A6" s="4" t="s">
        <v>31</v>
      </c>
      <c r="B6" s="4">
        <v>9900.0</v>
      </c>
      <c r="C6" s="4">
        <v>1.0</v>
      </c>
      <c r="D6" s="4">
        <v>1.0</v>
      </c>
      <c r="E6" s="4">
        <v>1.0</v>
      </c>
      <c r="F6" s="4">
        <v>6.0</v>
      </c>
      <c r="G6" s="4" t="s">
        <v>13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</row>
    <row r="7">
      <c r="A7" s="4" t="s">
        <v>32</v>
      </c>
      <c r="B7" s="4">
        <v>9500.0</v>
      </c>
      <c r="C7" s="7">
        <v>0.0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A7" s="6"/>
    </row>
    <row r="8">
      <c r="A8" s="4" t="s">
        <v>33</v>
      </c>
      <c r="B8" s="4">
        <v>9000.0</v>
      </c>
      <c r="C8" s="4">
        <v>3.0</v>
      </c>
      <c r="D8" s="4">
        <v>3.0</v>
      </c>
      <c r="E8" s="4">
        <v>1.0</v>
      </c>
      <c r="F8" s="4">
        <v>13.0</v>
      </c>
      <c r="G8" s="4" t="s">
        <v>34</v>
      </c>
      <c r="H8" s="4" t="s">
        <v>21</v>
      </c>
      <c r="I8" s="4" t="s">
        <v>35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</row>
    <row r="9">
      <c r="A9" s="4" t="s">
        <v>36</v>
      </c>
      <c r="B9" s="4">
        <v>8900.0</v>
      </c>
      <c r="C9" s="4">
        <v>7.0</v>
      </c>
      <c r="D9" s="4">
        <v>7.0</v>
      </c>
      <c r="E9" s="4">
        <v>4.0</v>
      </c>
      <c r="F9" s="4">
        <v>8.6</v>
      </c>
      <c r="G9" s="5"/>
      <c r="H9" s="4" t="s">
        <v>37</v>
      </c>
      <c r="I9" s="4" t="s">
        <v>27</v>
      </c>
      <c r="J9" s="4" t="s">
        <v>38</v>
      </c>
      <c r="K9" s="4" t="s">
        <v>39</v>
      </c>
      <c r="L9" s="4" t="s">
        <v>40</v>
      </c>
      <c r="M9" s="4" t="s">
        <v>41</v>
      </c>
      <c r="N9" s="5"/>
      <c r="O9" s="5"/>
      <c r="P9" s="4" t="s">
        <v>42</v>
      </c>
      <c r="Q9" s="5"/>
      <c r="R9" s="5"/>
      <c r="S9" s="5"/>
      <c r="T9" s="5"/>
      <c r="U9" s="5"/>
      <c r="V9" s="5"/>
      <c r="W9" s="5"/>
      <c r="X9" s="5"/>
      <c r="Y9" s="5"/>
      <c r="Z9" s="5"/>
      <c r="AA9" s="6"/>
    </row>
    <row r="10">
      <c r="A10" s="4" t="s">
        <v>43</v>
      </c>
      <c r="B10" s="4">
        <v>8600.0</v>
      </c>
      <c r="C10" s="4">
        <v>3.0</v>
      </c>
      <c r="D10" s="4">
        <v>3.0</v>
      </c>
      <c r="E10" s="4">
        <v>3.0</v>
      </c>
      <c r="F10" s="4">
        <v>4.3</v>
      </c>
      <c r="G10" s="4" t="s">
        <v>44</v>
      </c>
      <c r="H10" s="4" t="s">
        <v>14</v>
      </c>
      <c r="I10" s="5"/>
      <c r="J10" s="5"/>
      <c r="K10" s="5"/>
      <c r="L10" s="5"/>
      <c r="M10" s="4" t="s">
        <v>45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/>
    </row>
    <row r="11">
      <c r="A11" s="4" t="s">
        <v>46</v>
      </c>
      <c r="B11" s="4">
        <v>8400.0</v>
      </c>
      <c r="C11" s="4">
        <v>1.0</v>
      </c>
      <c r="D11" s="4">
        <v>1.0</v>
      </c>
      <c r="E11" s="4">
        <v>0.0</v>
      </c>
      <c r="F11" s="4">
        <v>28.0</v>
      </c>
      <c r="G11" s="5"/>
      <c r="H11" s="5"/>
      <c r="I11" s="5"/>
      <c r="J11" s="5"/>
      <c r="K11" s="5"/>
      <c r="L11" s="5"/>
      <c r="M11" s="5"/>
      <c r="N11" s="4" t="s">
        <v>47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6"/>
    </row>
    <row r="12">
      <c r="A12" s="4" t="s">
        <v>48</v>
      </c>
      <c r="B12" s="4">
        <v>8100.0</v>
      </c>
      <c r="C12" s="4">
        <v>1.0</v>
      </c>
      <c r="D12" s="4">
        <v>1.0</v>
      </c>
      <c r="E12" s="4">
        <v>0.0</v>
      </c>
      <c r="F12" s="4">
        <v>18.0</v>
      </c>
      <c r="G12" s="5"/>
      <c r="H12" s="4" t="s">
        <v>49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"/>
    </row>
    <row r="13">
      <c r="A13" s="4" t="s">
        <v>50</v>
      </c>
      <c r="B13" s="4">
        <v>7700.0</v>
      </c>
      <c r="C13" s="4">
        <v>7.0</v>
      </c>
      <c r="D13" s="4">
        <v>7.0</v>
      </c>
      <c r="E13" s="4">
        <v>2.0</v>
      </c>
      <c r="F13" s="4">
        <v>17.0</v>
      </c>
      <c r="G13" s="4" t="s">
        <v>51</v>
      </c>
      <c r="H13" s="4" t="s">
        <v>26</v>
      </c>
      <c r="I13" s="4" t="s">
        <v>52</v>
      </c>
      <c r="J13" s="4" t="s">
        <v>53</v>
      </c>
      <c r="K13" s="4" t="s">
        <v>16</v>
      </c>
      <c r="L13" s="4" t="s">
        <v>40</v>
      </c>
      <c r="M13" s="4" t="s">
        <v>54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"/>
    </row>
    <row r="14">
      <c r="A14" s="4" t="s">
        <v>55</v>
      </c>
      <c r="B14" s="4">
        <v>7600.0</v>
      </c>
      <c r="C14" s="4">
        <v>1.0</v>
      </c>
      <c r="D14" s="4">
        <v>1.0</v>
      </c>
      <c r="E14" s="4">
        <v>1.0</v>
      </c>
      <c r="F14" s="4">
        <v>2.0</v>
      </c>
      <c r="G14" s="4" t="s">
        <v>56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6"/>
    </row>
    <row r="15">
      <c r="A15" s="4" t="s">
        <v>57</v>
      </c>
      <c r="B15" s="4">
        <v>7500.0</v>
      </c>
      <c r="C15" s="4">
        <v>4.0</v>
      </c>
      <c r="D15" s="4">
        <v>4.0</v>
      </c>
      <c r="E15" s="4">
        <v>2.0</v>
      </c>
      <c r="F15" s="4">
        <v>13.5</v>
      </c>
      <c r="G15" s="5"/>
      <c r="H15" s="5"/>
      <c r="I15" s="4" t="s">
        <v>58</v>
      </c>
      <c r="J15" s="4" t="s">
        <v>44</v>
      </c>
      <c r="K15" s="4" t="s">
        <v>59</v>
      </c>
      <c r="L15" s="4" t="s">
        <v>60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6"/>
    </row>
    <row r="16">
      <c r="A16" s="4" t="s">
        <v>61</v>
      </c>
      <c r="B16" s="4">
        <v>7500.0</v>
      </c>
      <c r="C16" s="4">
        <v>3.0</v>
      </c>
      <c r="D16" s="4">
        <v>3.0</v>
      </c>
      <c r="E16" s="4">
        <v>0.0</v>
      </c>
      <c r="F16" s="4">
        <v>23.3</v>
      </c>
      <c r="G16" s="4" t="s">
        <v>62</v>
      </c>
      <c r="H16" s="4" t="s">
        <v>63</v>
      </c>
      <c r="I16" s="4" t="s">
        <v>64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6"/>
    </row>
    <row r="17">
      <c r="A17" s="4" t="s">
        <v>65</v>
      </c>
      <c r="B17" s="4">
        <v>7300.0</v>
      </c>
      <c r="C17" s="4">
        <v>2.0</v>
      </c>
      <c r="D17" s="4">
        <v>2.0</v>
      </c>
      <c r="E17" s="4">
        <v>1.0</v>
      </c>
      <c r="F17" s="4">
        <v>14.0</v>
      </c>
      <c r="G17" s="5"/>
      <c r="H17" s="4" t="s">
        <v>66</v>
      </c>
      <c r="I17" s="5"/>
      <c r="J17" s="5"/>
      <c r="K17" s="5"/>
      <c r="L17" s="5"/>
      <c r="M17" s="4" t="s">
        <v>67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"/>
    </row>
    <row r="18">
      <c r="A18" s="4" t="s">
        <v>68</v>
      </c>
      <c r="B18" s="4">
        <v>6900.0</v>
      </c>
      <c r="C18" s="4">
        <v>2.0</v>
      </c>
      <c r="D18" s="4">
        <v>2.0</v>
      </c>
      <c r="E18" s="4">
        <v>0.0</v>
      </c>
      <c r="F18" s="4">
        <v>13.5</v>
      </c>
      <c r="G18" s="4" t="s">
        <v>51</v>
      </c>
      <c r="H18" s="4" t="s">
        <v>21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"/>
    </row>
    <row r="19">
      <c r="A19" s="4" t="s">
        <v>69</v>
      </c>
      <c r="B19" s="4">
        <v>6700.0</v>
      </c>
      <c r="C19" s="4">
        <v>2.0</v>
      </c>
      <c r="D19" s="4">
        <v>2.0</v>
      </c>
      <c r="E19" s="4">
        <v>0.0</v>
      </c>
      <c r="F19" s="4">
        <v>27.0</v>
      </c>
      <c r="G19" s="4" t="s">
        <v>70</v>
      </c>
      <c r="H19" s="4" t="s">
        <v>71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</row>
    <row r="20">
      <c r="A20" s="4" t="s">
        <v>72</v>
      </c>
      <c r="B20" s="4">
        <v>6600.0</v>
      </c>
      <c r="C20" s="4">
        <v>1.0</v>
      </c>
      <c r="D20" s="4">
        <v>1.0</v>
      </c>
      <c r="E20" s="4">
        <v>0.0</v>
      </c>
      <c r="F20" s="4">
        <v>12.0</v>
      </c>
      <c r="G20" s="5"/>
      <c r="H20" s="5"/>
      <c r="I20" s="4" t="s">
        <v>73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6"/>
    </row>
    <row r="21">
      <c r="A21" s="4" t="s">
        <v>74</v>
      </c>
      <c r="B21" s="4">
        <v>6500.0</v>
      </c>
      <c r="C21" s="4">
        <v>5.0</v>
      </c>
      <c r="D21" s="4">
        <v>5.0</v>
      </c>
      <c r="E21" s="4">
        <v>2.0</v>
      </c>
      <c r="F21" s="4">
        <v>13.8</v>
      </c>
      <c r="G21" s="4" t="s">
        <v>75</v>
      </c>
      <c r="H21" s="5"/>
      <c r="I21" s="5"/>
      <c r="J21" s="4" t="s">
        <v>76</v>
      </c>
      <c r="K21" s="4" t="s">
        <v>77</v>
      </c>
      <c r="L21" s="4" t="s">
        <v>78</v>
      </c>
      <c r="M21" s="5"/>
      <c r="N21" s="4" t="s">
        <v>64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"/>
    </row>
    <row r="22">
      <c r="A22" s="4" t="s">
        <v>79</v>
      </c>
      <c r="B22" s="4">
        <v>6400.0</v>
      </c>
      <c r="C22" s="4">
        <v>4.0</v>
      </c>
      <c r="D22" s="4">
        <v>4.0</v>
      </c>
      <c r="E22" s="4">
        <v>2.0</v>
      </c>
      <c r="F22" s="4">
        <v>13.5</v>
      </c>
      <c r="G22" s="4" t="s">
        <v>26</v>
      </c>
      <c r="H22" s="5"/>
      <c r="I22" s="4" t="s">
        <v>80</v>
      </c>
      <c r="J22" s="4" t="s">
        <v>81</v>
      </c>
      <c r="K22" s="5"/>
      <c r="L22" s="4" t="s">
        <v>78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6"/>
    </row>
    <row r="23">
      <c r="A23" s="4" t="s">
        <v>82</v>
      </c>
      <c r="B23" s="4">
        <v>6400.0</v>
      </c>
      <c r="C23" s="7">
        <v>0.0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6"/>
    </row>
    <row r="24">
      <c r="A24" s="4" t="s">
        <v>83</v>
      </c>
      <c r="B24" s="4">
        <v>6300.0</v>
      </c>
      <c r="C24" s="7">
        <v>0.0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5"/>
      <c r="AA24" s="6"/>
    </row>
    <row r="25">
      <c r="A25" s="4" t="s">
        <v>84</v>
      </c>
      <c r="B25" s="4">
        <v>6300.0</v>
      </c>
      <c r="C25" s="7">
        <v>0.0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"/>
      <c r="AA25" s="6"/>
    </row>
    <row r="26">
      <c r="A26" s="4" t="s">
        <v>85</v>
      </c>
      <c r="B26" s="4">
        <v>6200.0</v>
      </c>
      <c r="C26" s="4">
        <v>1.0</v>
      </c>
      <c r="D26" s="4">
        <v>1.0</v>
      </c>
      <c r="E26" s="4">
        <v>0.0</v>
      </c>
      <c r="F26" s="4">
        <v>24.0</v>
      </c>
      <c r="G26" s="4" t="s">
        <v>62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6"/>
    </row>
    <row r="27">
      <c r="A27" s="4" t="s">
        <v>86</v>
      </c>
      <c r="B27" s="4">
        <v>6200.0</v>
      </c>
      <c r="C27" s="7">
        <v>0.0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/>
      <c r="AA27" s="6"/>
    </row>
  </sheetData>
  <conditionalFormatting sqref="B2:B2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  <col customWidth="1" min="2" max="3" width="6.0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5.86"/>
    <col customWidth="1" min="10" max="10" width="7.14"/>
    <col customWidth="1" min="11" max="11" width="5.86"/>
    <col customWidth="1" min="12" max="12" width="7.14"/>
    <col customWidth="1" min="13" max="13" width="5.86"/>
    <col customWidth="1" min="14" max="14" width="13.71"/>
    <col customWidth="1" min="15" max="15" width="6.0"/>
    <col customWidth="1" min="16" max="16" width="6.57"/>
    <col customWidth="1" min="17" max="18" width="6.14"/>
    <col customWidth="1" min="19" max="19" width="6.86"/>
    <col customWidth="1" min="20" max="20" width="7.71"/>
    <col customWidth="1" min="21" max="21" width="7.57"/>
    <col customWidth="1" min="22" max="22" width="10.43"/>
  </cols>
  <sheetData>
    <row r="1">
      <c r="A1" s="1" t="s">
        <v>87</v>
      </c>
      <c r="B1" s="2" t="s">
        <v>2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90</v>
      </c>
      <c r="H1" s="1" t="s">
        <v>92</v>
      </c>
      <c r="I1" s="1" t="s">
        <v>90</v>
      </c>
      <c r="J1" s="1" t="s">
        <v>93</v>
      </c>
      <c r="K1" s="1" t="s">
        <v>90</v>
      </c>
      <c r="L1" s="1" t="s">
        <v>94</v>
      </c>
      <c r="M1" s="1" t="s">
        <v>90</v>
      </c>
      <c r="N1" s="1" t="s">
        <v>95</v>
      </c>
      <c r="O1" s="1" t="s">
        <v>96</v>
      </c>
      <c r="P1" s="1" t="s">
        <v>97</v>
      </c>
      <c r="Q1" s="1" t="s">
        <v>98</v>
      </c>
      <c r="R1" s="1" t="s">
        <v>99</v>
      </c>
      <c r="S1" s="1" t="s">
        <v>100</v>
      </c>
      <c r="T1" s="1" t="s">
        <v>101</v>
      </c>
      <c r="U1" s="1" t="s">
        <v>102</v>
      </c>
      <c r="V1" s="1" t="s">
        <v>103</v>
      </c>
    </row>
    <row r="2">
      <c r="A2" s="4" t="s">
        <v>7</v>
      </c>
      <c r="B2" s="4">
        <v>11600.0</v>
      </c>
      <c r="C2" s="4">
        <v>4.0</v>
      </c>
      <c r="D2" s="4">
        <v>4.0</v>
      </c>
      <c r="E2" s="8">
        <v>1.0</v>
      </c>
      <c r="F2" s="4">
        <v>1.0</v>
      </c>
      <c r="G2" s="8">
        <v>0.25</v>
      </c>
      <c r="H2" s="4">
        <v>2.0</v>
      </c>
      <c r="I2" s="8">
        <v>0.5</v>
      </c>
      <c r="J2" s="4">
        <v>2.0</v>
      </c>
      <c r="K2" s="8">
        <v>0.5</v>
      </c>
      <c r="L2" s="4">
        <v>3.0</v>
      </c>
      <c r="M2" s="8">
        <v>0.75</v>
      </c>
      <c r="N2" s="4">
        <v>16.0</v>
      </c>
      <c r="O2" s="4">
        <v>68.75</v>
      </c>
      <c r="P2" s="4">
        <v>68.75</v>
      </c>
      <c r="Q2" s="4">
        <v>72.75</v>
      </c>
      <c r="R2" s="4">
        <v>68.0</v>
      </c>
      <c r="S2" s="4">
        <v>68.75</v>
      </c>
      <c r="T2" s="4">
        <v>70.38</v>
      </c>
      <c r="U2" s="4">
        <v>69.56</v>
      </c>
      <c r="V2" s="9">
        <v>2494600.0</v>
      </c>
    </row>
    <row r="3">
      <c r="A3" s="4" t="s">
        <v>12</v>
      </c>
      <c r="B3" s="4">
        <v>11400.0</v>
      </c>
      <c r="C3" s="4">
        <v>7.0</v>
      </c>
      <c r="D3" s="4">
        <v>7.0</v>
      </c>
      <c r="E3" s="8">
        <v>1.0</v>
      </c>
      <c r="F3" s="4">
        <v>0.0</v>
      </c>
      <c r="G3" s="8">
        <v>0.0</v>
      </c>
      <c r="H3" s="4">
        <v>2.0</v>
      </c>
      <c r="I3" s="8">
        <v>0.29</v>
      </c>
      <c r="J3" s="4">
        <v>4.0</v>
      </c>
      <c r="K3" s="8">
        <v>0.57</v>
      </c>
      <c r="L3" s="4">
        <v>6.0</v>
      </c>
      <c r="M3" s="8">
        <v>0.86</v>
      </c>
      <c r="N3" s="4">
        <v>28.0</v>
      </c>
      <c r="O3" s="4">
        <v>69.14</v>
      </c>
      <c r="P3" s="4">
        <v>70.29</v>
      </c>
      <c r="Q3" s="4">
        <v>70.86</v>
      </c>
      <c r="R3" s="4">
        <v>69.29</v>
      </c>
      <c r="S3" s="4">
        <v>69.71</v>
      </c>
      <c r="T3" s="4">
        <v>70.07</v>
      </c>
      <c r="U3" s="4">
        <v>69.89</v>
      </c>
      <c r="V3" s="9">
        <v>1529160.0</v>
      </c>
    </row>
    <row r="4">
      <c r="A4" s="4" t="s">
        <v>20</v>
      </c>
      <c r="B4" s="4">
        <v>10900.0</v>
      </c>
      <c r="C4" s="4">
        <v>3.0</v>
      </c>
      <c r="D4" s="4">
        <v>3.0</v>
      </c>
      <c r="E4" s="8">
        <v>1.0</v>
      </c>
      <c r="F4" s="4">
        <v>0.0</v>
      </c>
      <c r="G4" s="8">
        <v>0.0</v>
      </c>
      <c r="H4" s="4">
        <v>0.0</v>
      </c>
      <c r="I4" s="8">
        <v>0.0</v>
      </c>
      <c r="J4" s="4">
        <v>1.0</v>
      </c>
      <c r="K4" s="8">
        <v>0.33</v>
      </c>
      <c r="L4" s="4">
        <v>3.0</v>
      </c>
      <c r="M4" s="8">
        <v>1.0</v>
      </c>
      <c r="N4" s="4">
        <v>12.0</v>
      </c>
      <c r="O4" s="4">
        <v>69.67</v>
      </c>
      <c r="P4" s="4">
        <v>68.67</v>
      </c>
      <c r="Q4" s="4">
        <v>68.67</v>
      </c>
      <c r="R4" s="4">
        <v>73.67</v>
      </c>
      <c r="S4" s="4">
        <v>69.17</v>
      </c>
      <c r="T4" s="4">
        <v>71.17</v>
      </c>
      <c r="U4" s="4">
        <v>70.17</v>
      </c>
      <c r="V4" s="9">
        <v>597150.0</v>
      </c>
    </row>
    <row r="5">
      <c r="A5" s="4" t="s">
        <v>24</v>
      </c>
      <c r="B5" s="4">
        <v>10100.0</v>
      </c>
      <c r="C5" s="4">
        <v>6.0</v>
      </c>
      <c r="D5" s="4">
        <v>5.0</v>
      </c>
      <c r="E5" s="8">
        <v>0.83</v>
      </c>
      <c r="F5" s="4">
        <v>0.0</v>
      </c>
      <c r="G5" s="8">
        <v>0.0</v>
      </c>
      <c r="H5" s="4">
        <v>1.0</v>
      </c>
      <c r="I5" s="8">
        <v>0.17</v>
      </c>
      <c r="J5" s="4">
        <v>3.0</v>
      </c>
      <c r="K5" s="8">
        <v>0.5</v>
      </c>
      <c r="L5" s="4">
        <v>5.0</v>
      </c>
      <c r="M5" s="8">
        <v>0.83</v>
      </c>
      <c r="N5" s="4">
        <v>21.0</v>
      </c>
      <c r="O5" s="4">
        <v>67.83</v>
      </c>
      <c r="P5" s="4">
        <v>69.6</v>
      </c>
      <c r="Q5" s="4">
        <v>69.6</v>
      </c>
      <c r="R5" s="4">
        <v>69.6</v>
      </c>
      <c r="S5" s="4">
        <v>68.64</v>
      </c>
      <c r="T5" s="4">
        <v>69.6</v>
      </c>
      <c r="U5" s="4">
        <v>69.1</v>
      </c>
      <c r="V5" s="9">
        <v>1164458.0</v>
      </c>
    </row>
    <row r="6">
      <c r="A6" s="4" t="s">
        <v>33</v>
      </c>
      <c r="B6" s="4">
        <v>9000.0</v>
      </c>
      <c r="C6" s="4">
        <v>3.0</v>
      </c>
      <c r="D6" s="4">
        <v>3.0</v>
      </c>
      <c r="E6" s="8">
        <v>1.0</v>
      </c>
      <c r="F6" s="4">
        <v>0.0</v>
      </c>
      <c r="G6" s="8">
        <v>0.0</v>
      </c>
      <c r="H6" s="4">
        <v>1.0</v>
      </c>
      <c r="I6" s="8">
        <v>0.33</v>
      </c>
      <c r="J6" s="4">
        <v>1.0</v>
      </c>
      <c r="K6" s="8">
        <v>0.33</v>
      </c>
      <c r="L6" s="4">
        <v>3.0</v>
      </c>
      <c r="M6" s="8">
        <v>1.0</v>
      </c>
      <c r="N6" s="4">
        <v>12.0</v>
      </c>
      <c r="O6" s="4">
        <v>68.67</v>
      </c>
      <c r="P6" s="4">
        <v>71.33</v>
      </c>
      <c r="Q6" s="4">
        <v>69.33</v>
      </c>
      <c r="R6" s="4">
        <v>70.67</v>
      </c>
      <c r="S6" s="4">
        <v>70.0</v>
      </c>
      <c r="T6" s="4">
        <v>70.0</v>
      </c>
      <c r="U6" s="4">
        <v>70.0</v>
      </c>
      <c r="V6" s="9">
        <v>686350.0</v>
      </c>
    </row>
    <row r="7">
      <c r="A7" s="4" t="s">
        <v>36</v>
      </c>
      <c r="B7" s="4">
        <v>8900.0</v>
      </c>
      <c r="C7" s="4">
        <v>7.0</v>
      </c>
      <c r="D7" s="4">
        <v>7.0</v>
      </c>
      <c r="E7" s="8">
        <v>1.0</v>
      </c>
      <c r="F7" s="4">
        <v>0.0</v>
      </c>
      <c r="G7" s="8">
        <v>0.0</v>
      </c>
      <c r="H7" s="4">
        <v>3.0</v>
      </c>
      <c r="I7" s="8">
        <v>0.43</v>
      </c>
      <c r="J7" s="4">
        <v>4.0</v>
      </c>
      <c r="K7" s="8">
        <v>0.57</v>
      </c>
      <c r="L7" s="4">
        <v>7.0</v>
      </c>
      <c r="M7" s="8">
        <v>1.0</v>
      </c>
      <c r="N7" s="4">
        <v>28.0</v>
      </c>
      <c r="O7" s="4">
        <v>69.71</v>
      </c>
      <c r="P7" s="4">
        <v>69.14</v>
      </c>
      <c r="Q7" s="4">
        <v>69.0</v>
      </c>
      <c r="R7" s="4">
        <v>67.71</v>
      </c>
      <c r="S7" s="4">
        <v>69.43</v>
      </c>
      <c r="T7" s="4">
        <v>68.36</v>
      </c>
      <c r="U7" s="4">
        <v>68.89</v>
      </c>
      <c r="V7" s="9">
        <v>2595383.0</v>
      </c>
    </row>
    <row r="8">
      <c r="A8" s="4" t="s">
        <v>43</v>
      </c>
      <c r="B8" s="4">
        <v>8600.0</v>
      </c>
      <c r="C8" s="4">
        <v>3.0</v>
      </c>
      <c r="D8" s="4">
        <v>3.0</v>
      </c>
      <c r="E8" s="8">
        <v>1.0</v>
      </c>
      <c r="F8" s="4">
        <v>0.0</v>
      </c>
      <c r="G8" s="8">
        <v>0.0</v>
      </c>
      <c r="H8" s="4">
        <v>3.0</v>
      </c>
      <c r="I8" s="8">
        <v>1.0</v>
      </c>
      <c r="J8" s="4">
        <v>3.0</v>
      </c>
      <c r="K8" s="8">
        <v>1.0</v>
      </c>
      <c r="L8" s="4">
        <v>3.0</v>
      </c>
      <c r="M8" s="8">
        <v>1.0</v>
      </c>
      <c r="N8" s="4">
        <v>12.0</v>
      </c>
      <c r="O8" s="4">
        <v>66.33</v>
      </c>
      <c r="P8" s="4">
        <v>70.33</v>
      </c>
      <c r="Q8" s="4">
        <v>69.67</v>
      </c>
      <c r="R8" s="4">
        <v>67.67</v>
      </c>
      <c r="S8" s="4">
        <v>68.33</v>
      </c>
      <c r="T8" s="4">
        <v>68.67</v>
      </c>
      <c r="U8" s="4">
        <v>68.5</v>
      </c>
      <c r="V8" s="9">
        <v>1040500.0</v>
      </c>
    </row>
    <row r="9">
      <c r="A9" s="4" t="s">
        <v>104</v>
      </c>
      <c r="B9" s="4">
        <v>7900.0</v>
      </c>
      <c r="C9" s="4">
        <v>9.0</v>
      </c>
      <c r="D9" s="4">
        <v>9.0</v>
      </c>
      <c r="E9" s="8">
        <v>1.0</v>
      </c>
      <c r="F9" s="4">
        <v>0.0</v>
      </c>
      <c r="G9" s="8">
        <v>0.0</v>
      </c>
      <c r="H9" s="4">
        <v>3.0</v>
      </c>
      <c r="I9" s="8">
        <v>0.33</v>
      </c>
      <c r="J9" s="4">
        <v>5.0</v>
      </c>
      <c r="K9" s="8">
        <v>0.56</v>
      </c>
      <c r="L9" s="4">
        <v>8.0</v>
      </c>
      <c r="M9" s="8">
        <v>0.89</v>
      </c>
      <c r="N9" s="4">
        <v>36.0</v>
      </c>
      <c r="O9" s="4">
        <v>69.0</v>
      </c>
      <c r="P9" s="4">
        <v>69.56</v>
      </c>
      <c r="Q9" s="4">
        <v>68.78</v>
      </c>
      <c r="R9" s="4">
        <v>69.11</v>
      </c>
      <c r="S9" s="4">
        <v>69.28</v>
      </c>
      <c r="T9" s="4">
        <v>68.94</v>
      </c>
      <c r="U9" s="4">
        <v>69.11</v>
      </c>
      <c r="V9" s="9">
        <v>2432900.0</v>
      </c>
    </row>
    <row r="10">
      <c r="A10" s="4" t="s">
        <v>50</v>
      </c>
      <c r="B10" s="4">
        <v>7700.0</v>
      </c>
      <c r="C10" s="4">
        <v>7.0</v>
      </c>
      <c r="D10" s="4">
        <v>7.0</v>
      </c>
      <c r="E10" s="8">
        <v>1.0</v>
      </c>
      <c r="F10" s="4">
        <v>0.0</v>
      </c>
      <c r="G10" s="8">
        <v>0.0</v>
      </c>
      <c r="H10" s="4">
        <v>0.0</v>
      </c>
      <c r="I10" s="8">
        <v>0.0</v>
      </c>
      <c r="J10" s="4">
        <v>2.0</v>
      </c>
      <c r="K10" s="8">
        <v>0.29</v>
      </c>
      <c r="L10" s="4">
        <v>6.0</v>
      </c>
      <c r="M10" s="8">
        <v>0.86</v>
      </c>
      <c r="N10" s="4">
        <v>28.0</v>
      </c>
      <c r="O10" s="4">
        <v>69.0</v>
      </c>
      <c r="P10" s="4">
        <v>71.0</v>
      </c>
      <c r="Q10" s="4">
        <v>69.71</v>
      </c>
      <c r="R10" s="4">
        <v>70.71</v>
      </c>
      <c r="S10" s="4">
        <v>70.0</v>
      </c>
      <c r="T10" s="4">
        <v>70.21</v>
      </c>
      <c r="U10" s="4">
        <v>70.11</v>
      </c>
      <c r="V10" s="9">
        <v>1230985.0</v>
      </c>
    </row>
    <row r="11">
      <c r="A11" s="4" t="s">
        <v>57</v>
      </c>
      <c r="B11" s="4">
        <v>7500.0</v>
      </c>
      <c r="C11" s="4">
        <v>4.0</v>
      </c>
      <c r="D11" s="4">
        <v>4.0</v>
      </c>
      <c r="E11" s="8">
        <v>1.0</v>
      </c>
      <c r="F11" s="4">
        <v>0.0</v>
      </c>
      <c r="G11" s="8">
        <v>0.0</v>
      </c>
      <c r="H11" s="4">
        <v>2.0</v>
      </c>
      <c r="I11" s="8">
        <v>0.5</v>
      </c>
      <c r="J11" s="4">
        <v>2.0</v>
      </c>
      <c r="K11" s="8">
        <v>0.5</v>
      </c>
      <c r="L11" s="4">
        <v>4.0</v>
      </c>
      <c r="M11" s="8">
        <v>1.0</v>
      </c>
      <c r="N11" s="4">
        <v>16.0</v>
      </c>
      <c r="O11" s="4">
        <v>70.5</v>
      </c>
      <c r="P11" s="4">
        <v>70.25</v>
      </c>
      <c r="Q11" s="4">
        <v>70.25</v>
      </c>
      <c r="R11" s="4">
        <v>68.0</v>
      </c>
      <c r="S11" s="4">
        <v>70.38</v>
      </c>
      <c r="T11" s="4">
        <v>69.13</v>
      </c>
      <c r="U11" s="4">
        <v>69.75</v>
      </c>
      <c r="V11" s="9">
        <v>978200.0</v>
      </c>
    </row>
    <row r="12">
      <c r="A12" s="4" t="s">
        <v>61</v>
      </c>
      <c r="B12" s="4">
        <v>7500.0</v>
      </c>
      <c r="C12" s="4">
        <v>3.0</v>
      </c>
      <c r="D12" s="4">
        <v>3.0</v>
      </c>
      <c r="E12" s="8">
        <v>1.0</v>
      </c>
      <c r="F12" s="4">
        <v>0.0</v>
      </c>
      <c r="G12" s="8">
        <v>0.0</v>
      </c>
      <c r="H12" s="4">
        <v>0.0</v>
      </c>
      <c r="I12" s="8">
        <v>0.0</v>
      </c>
      <c r="J12" s="4">
        <v>0.0</v>
      </c>
      <c r="K12" s="8">
        <v>0.0</v>
      </c>
      <c r="L12" s="4">
        <v>2.0</v>
      </c>
      <c r="M12" s="8">
        <v>0.67</v>
      </c>
      <c r="N12" s="4">
        <v>12.0</v>
      </c>
      <c r="O12" s="4">
        <v>70.67</v>
      </c>
      <c r="P12" s="4">
        <v>72.67</v>
      </c>
      <c r="Q12" s="4">
        <v>73.67</v>
      </c>
      <c r="R12" s="4">
        <v>70.0</v>
      </c>
      <c r="S12" s="4">
        <v>71.67</v>
      </c>
      <c r="T12" s="4">
        <v>71.83</v>
      </c>
      <c r="U12" s="4">
        <v>71.75</v>
      </c>
      <c r="V12" s="9">
        <v>444850.0</v>
      </c>
    </row>
    <row r="13">
      <c r="A13" s="4" t="s">
        <v>74</v>
      </c>
      <c r="B13" s="4">
        <v>6500.0</v>
      </c>
      <c r="C13" s="4">
        <v>5.0</v>
      </c>
      <c r="D13" s="4">
        <v>5.0</v>
      </c>
      <c r="E13" s="8">
        <v>1.0</v>
      </c>
      <c r="F13" s="4">
        <v>0.0</v>
      </c>
      <c r="G13" s="8">
        <v>0.0</v>
      </c>
      <c r="H13" s="4">
        <v>0.0</v>
      </c>
      <c r="I13" s="8">
        <v>0.0</v>
      </c>
      <c r="J13" s="4">
        <v>2.0</v>
      </c>
      <c r="K13" s="8">
        <v>0.4</v>
      </c>
      <c r="L13" s="4">
        <v>5.0</v>
      </c>
      <c r="M13" s="8">
        <v>1.0</v>
      </c>
      <c r="N13" s="4">
        <v>20.0</v>
      </c>
      <c r="O13" s="4">
        <v>70.8</v>
      </c>
      <c r="P13" s="4">
        <v>69.0</v>
      </c>
      <c r="Q13" s="4">
        <v>69.8</v>
      </c>
      <c r="R13" s="4">
        <v>69.8</v>
      </c>
      <c r="S13" s="4">
        <v>69.9</v>
      </c>
      <c r="T13" s="4">
        <v>69.8</v>
      </c>
      <c r="U13" s="4">
        <v>69.85</v>
      </c>
      <c r="V13" s="9">
        <v>977633.0</v>
      </c>
    </row>
    <row r="14">
      <c r="A14" s="4" t="s">
        <v>79</v>
      </c>
      <c r="B14" s="4">
        <v>6400.0</v>
      </c>
      <c r="C14" s="4">
        <v>4.0</v>
      </c>
      <c r="D14" s="4">
        <v>4.0</v>
      </c>
      <c r="E14" s="8">
        <v>1.0</v>
      </c>
      <c r="F14" s="4">
        <v>0.0</v>
      </c>
      <c r="G14" s="8">
        <v>0.0</v>
      </c>
      <c r="H14" s="4">
        <v>0.0</v>
      </c>
      <c r="I14" s="8">
        <v>0.0</v>
      </c>
      <c r="J14" s="4">
        <v>2.0</v>
      </c>
      <c r="K14" s="8">
        <v>0.5</v>
      </c>
      <c r="L14" s="4">
        <v>4.0</v>
      </c>
      <c r="M14" s="8">
        <v>1.0</v>
      </c>
      <c r="N14" s="4">
        <v>16.0</v>
      </c>
      <c r="O14" s="4">
        <v>71.25</v>
      </c>
      <c r="P14" s="4">
        <v>70.0</v>
      </c>
      <c r="Q14" s="4">
        <v>68.75</v>
      </c>
      <c r="R14" s="4">
        <v>68.0</v>
      </c>
      <c r="S14" s="4">
        <v>70.63</v>
      </c>
      <c r="T14" s="4">
        <v>68.38</v>
      </c>
      <c r="U14" s="4">
        <v>69.5</v>
      </c>
      <c r="V14" s="9">
        <v>786287.0</v>
      </c>
    </row>
  </sheetData>
  <conditionalFormatting sqref="B2:B14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O2:R14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14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29"/>
    <col customWidth="1" min="2" max="2" width="4.43"/>
    <col customWidth="1" min="3" max="3" width="13.43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15" t="s">
        <v>113</v>
      </c>
      <c r="B1" s="15" t="s">
        <v>114</v>
      </c>
      <c r="C1" s="15" t="s">
        <v>87</v>
      </c>
      <c r="D1" s="16" t="s">
        <v>115</v>
      </c>
      <c r="E1" s="16" t="s">
        <v>116</v>
      </c>
      <c r="F1" s="16" t="s">
        <v>117</v>
      </c>
      <c r="G1" s="16" t="s">
        <v>118</v>
      </c>
      <c r="H1" s="16" t="s">
        <v>119</v>
      </c>
      <c r="I1" s="16" t="s">
        <v>120</v>
      </c>
      <c r="J1" s="15" t="s">
        <v>121</v>
      </c>
      <c r="K1" s="17" t="s">
        <v>122</v>
      </c>
      <c r="L1" s="16" t="s">
        <v>123</v>
      </c>
      <c r="M1" s="16" t="s">
        <v>124</v>
      </c>
      <c r="N1" s="16" t="s">
        <v>125</v>
      </c>
      <c r="O1" s="16" t="s">
        <v>126</v>
      </c>
      <c r="P1" s="16" t="s">
        <v>127</v>
      </c>
      <c r="Q1" s="15" t="s">
        <v>106</v>
      </c>
      <c r="R1" s="18" t="s">
        <v>128</v>
      </c>
      <c r="S1" s="16" t="s">
        <v>106</v>
      </c>
      <c r="T1" s="16" t="s">
        <v>129</v>
      </c>
      <c r="U1" s="15" t="s">
        <v>106</v>
      </c>
      <c r="V1" s="16" t="s">
        <v>130</v>
      </c>
      <c r="W1" s="16" t="s">
        <v>131</v>
      </c>
      <c r="X1" s="15" t="s">
        <v>106</v>
      </c>
      <c r="Y1" s="16" t="s">
        <v>132</v>
      </c>
      <c r="Z1" s="16" t="s">
        <v>133</v>
      </c>
      <c r="AA1" s="16" t="s">
        <v>134</v>
      </c>
      <c r="AB1" s="16" t="s">
        <v>135</v>
      </c>
      <c r="AC1" s="16" t="s">
        <v>136</v>
      </c>
      <c r="AD1" s="16" t="s">
        <v>137</v>
      </c>
      <c r="AE1" s="16" t="s">
        <v>138</v>
      </c>
      <c r="AF1" s="16" t="s">
        <v>139</v>
      </c>
      <c r="AG1" s="18" t="s">
        <v>140</v>
      </c>
    </row>
    <row r="2">
      <c r="A2" s="19" t="s">
        <v>141</v>
      </c>
      <c r="B2" s="19">
        <v>2016.0</v>
      </c>
      <c r="C2" s="19" t="s">
        <v>142</v>
      </c>
      <c r="D2" s="20">
        <v>1.0</v>
      </c>
      <c r="E2" s="20">
        <v>68.0</v>
      </c>
      <c r="F2" s="20">
        <v>70.0</v>
      </c>
      <c r="G2" s="20">
        <v>66.0</v>
      </c>
      <c r="H2" s="20">
        <v>64.0</v>
      </c>
      <c r="I2" s="20">
        <v>268.0</v>
      </c>
      <c r="J2" s="19">
        <v>-12.0</v>
      </c>
      <c r="K2" s="21">
        <v>1530000.0</v>
      </c>
      <c r="L2" s="20">
        <v>7.0</v>
      </c>
      <c r="M2" s="20">
        <v>5.0</v>
      </c>
      <c r="N2" s="20">
        <v>3.0</v>
      </c>
      <c r="O2" s="20">
        <v>1.0</v>
      </c>
      <c r="P2" s="20">
        <v>30.0</v>
      </c>
      <c r="Q2" s="19" t="s">
        <v>143</v>
      </c>
      <c r="R2" s="22">
        <v>314.6</v>
      </c>
      <c r="S2" s="20">
        <v>3.0</v>
      </c>
      <c r="T2" s="20">
        <v>56.0</v>
      </c>
      <c r="U2" s="19">
        <v>2.0</v>
      </c>
      <c r="V2" s="20">
        <v>28.8</v>
      </c>
      <c r="W2" s="20">
        <v>115.0</v>
      </c>
      <c r="X2" s="19" t="s">
        <v>144</v>
      </c>
      <c r="Y2" s="20" t="s">
        <v>145</v>
      </c>
      <c r="Z2" s="20">
        <v>-8.0</v>
      </c>
      <c r="AA2" s="20">
        <v>-4.0</v>
      </c>
      <c r="AB2" s="20">
        <v>1.0</v>
      </c>
      <c r="AC2" s="20">
        <v>20.0</v>
      </c>
      <c r="AD2" s="20">
        <v>43.0</v>
      </c>
      <c r="AE2" s="20">
        <v>6.0</v>
      </c>
      <c r="AF2" s="20">
        <v>2.0</v>
      </c>
      <c r="AG2" s="22">
        <v>114.5</v>
      </c>
    </row>
    <row r="3">
      <c r="A3" s="19" t="s">
        <v>141</v>
      </c>
      <c r="B3" s="19">
        <v>2016.0</v>
      </c>
      <c r="C3" s="19" t="s">
        <v>146</v>
      </c>
      <c r="D3" s="20" t="s">
        <v>147</v>
      </c>
      <c r="E3" s="20">
        <v>70.0</v>
      </c>
      <c r="F3" s="20">
        <v>68.0</v>
      </c>
      <c r="G3" s="20">
        <v>66.0</v>
      </c>
      <c r="H3" s="20">
        <v>64.0</v>
      </c>
      <c r="I3" s="20">
        <v>268.0</v>
      </c>
      <c r="J3" s="19">
        <v>-12.0</v>
      </c>
      <c r="K3" s="21">
        <v>752250.0</v>
      </c>
      <c r="L3" s="20">
        <v>13.0</v>
      </c>
      <c r="M3" s="20">
        <v>5.0</v>
      </c>
      <c r="N3" s="20">
        <v>3.0</v>
      </c>
      <c r="O3" s="20">
        <v>1.0</v>
      </c>
      <c r="P3" s="20">
        <v>28.0</v>
      </c>
      <c r="Q3" s="19" t="s">
        <v>148</v>
      </c>
      <c r="R3" s="22">
        <v>297.8</v>
      </c>
      <c r="S3" s="20">
        <v>19.0</v>
      </c>
      <c r="T3" s="20">
        <v>50.0</v>
      </c>
      <c r="U3" s="19" t="s">
        <v>149</v>
      </c>
      <c r="V3" s="20">
        <v>27.5</v>
      </c>
      <c r="W3" s="20">
        <v>110.0</v>
      </c>
      <c r="X3" s="19" t="s">
        <v>150</v>
      </c>
      <c r="Y3" s="20" t="s">
        <v>145</v>
      </c>
      <c r="Z3" s="20">
        <v>-11.0</v>
      </c>
      <c r="AA3" s="20">
        <v>-1.0</v>
      </c>
      <c r="AB3" s="20">
        <v>0.0</v>
      </c>
      <c r="AC3" s="20">
        <v>17.0</v>
      </c>
      <c r="AD3" s="20">
        <v>50.0</v>
      </c>
      <c r="AE3" s="20">
        <v>5.0</v>
      </c>
      <c r="AF3" s="20">
        <v>0.0</v>
      </c>
      <c r="AG3" s="22">
        <v>93.5</v>
      </c>
    </row>
    <row r="4">
      <c r="A4" s="19" t="s">
        <v>141</v>
      </c>
      <c r="B4" s="19">
        <v>2016.0</v>
      </c>
      <c r="C4" s="19" t="s">
        <v>55</v>
      </c>
      <c r="D4" s="20" t="s">
        <v>147</v>
      </c>
      <c r="E4" s="20">
        <v>66.0</v>
      </c>
      <c r="F4" s="20">
        <v>68.0</v>
      </c>
      <c r="G4" s="20">
        <v>68.0</v>
      </c>
      <c r="H4" s="20">
        <v>66.0</v>
      </c>
      <c r="I4" s="20">
        <v>268.0</v>
      </c>
      <c r="J4" s="19">
        <v>-12.0</v>
      </c>
      <c r="K4" s="21">
        <v>752250.0</v>
      </c>
      <c r="L4" s="20">
        <v>1.0</v>
      </c>
      <c r="M4" s="20">
        <v>2.0</v>
      </c>
      <c r="N4" s="20">
        <v>1.0</v>
      </c>
      <c r="O4" s="20">
        <v>1.0</v>
      </c>
      <c r="P4" s="20">
        <v>31.0</v>
      </c>
      <c r="Q4" s="19" t="s">
        <v>151</v>
      </c>
      <c r="R4" s="22">
        <v>309.1</v>
      </c>
      <c r="S4" s="20">
        <v>6.0</v>
      </c>
      <c r="T4" s="20">
        <v>57.0</v>
      </c>
      <c r="U4" s="19">
        <v>1.0</v>
      </c>
      <c r="V4" s="20">
        <v>29.5</v>
      </c>
      <c r="W4" s="20">
        <v>118.0</v>
      </c>
      <c r="X4" s="19" t="s">
        <v>152</v>
      </c>
      <c r="Y4" s="20" t="s">
        <v>145</v>
      </c>
      <c r="Z4" s="20">
        <v>-11.0</v>
      </c>
      <c r="AA4" s="20">
        <v>-1.0</v>
      </c>
      <c r="AB4" s="20">
        <v>0.0</v>
      </c>
      <c r="AC4" s="20">
        <v>15.0</v>
      </c>
      <c r="AD4" s="20">
        <v>54.0</v>
      </c>
      <c r="AE4" s="20">
        <v>3.0</v>
      </c>
      <c r="AF4" s="20">
        <v>0.0</v>
      </c>
      <c r="AG4" s="22">
        <v>90.5</v>
      </c>
    </row>
    <row r="5">
      <c r="A5" s="19" t="s">
        <v>141</v>
      </c>
      <c r="B5" s="19">
        <v>2016.0</v>
      </c>
      <c r="C5" s="19" t="s">
        <v>43</v>
      </c>
      <c r="D5" s="20">
        <v>4.0</v>
      </c>
      <c r="E5" s="20">
        <v>68.0</v>
      </c>
      <c r="F5" s="20">
        <v>70.0</v>
      </c>
      <c r="G5" s="20">
        <v>69.0</v>
      </c>
      <c r="H5" s="20">
        <v>64.0</v>
      </c>
      <c r="I5" s="20">
        <v>271.0</v>
      </c>
      <c r="J5" s="19">
        <v>-9.0</v>
      </c>
      <c r="K5" s="21">
        <v>408000.0</v>
      </c>
      <c r="L5" s="20">
        <v>7.0</v>
      </c>
      <c r="M5" s="20">
        <v>5.0</v>
      </c>
      <c r="N5" s="20">
        <v>7.0</v>
      </c>
      <c r="O5" s="20">
        <v>4.0</v>
      </c>
      <c r="P5" s="20">
        <v>30.0</v>
      </c>
      <c r="Q5" s="19" t="s">
        <v>143</v>
      </c>
      <c r="R5" s="22">
        <v>306.0</v>
      </c>
      <c r="S5" s="20">
        <v>9.0</v>
      </c>
      <c r="T5" s="20">
        <v>54.0</v>
      </c>
      <c r="U5" s="19" t="s">
        <v>150</v>
      </c>
      <c r="V5" s="20">
        <v>28.8</v>
      </c>
      <c r="W5" s="20">
        <v>115.0</v>
      </c>
      <c r="X5" s="19" t="s">
        <v>144</v>
      </c>
      <c r="Y5" s="20">
        <v>-1.0</v>
      </c>
      <c r="Z5" s="20" t="s">
        <v>145</v>
      </c>
      <c r="AA5" s="20">
        <v>-8.0</v>
      </c>
      <c r="AB5" s="20">
        <v>1.0</v>
      </c>
      <c r="AC5" s="20">
        <v>15.0</v>
      </c>
      <c r="AD5" s="20">
        <v>49.0</v>
      </c>
      <c r="AE5" s="20">
        <v>6.0</v>
      </c>
      <c r="AF5" s="20">
        <v>1.0</v>
      </c>
      <c r="AG5" s="22">
        <v>89.5</v>
      </c>
    </row>
    <row r="6">
      <c r="A6" s="19" t="s">
        <v>141</v>
      </c>
      <c r="B6" s="19">
        <v>2016.0</v>
      </c>
      <c r="C6" s="19" t="s">
        <v>33</v>
      </c>
      <c r="D6" s="20">
        <v>5.0</v>
      </c>
      <c r="E6" s="20">
        <v>66.0</v>
      </c>
      <c r="F6" s="20">
        <v>71.0</v>
      </c>
      <c r="G6" s="20">
        <v>68.0</v>
      </c>
      <c r="H6" s="20">
        <v>69.0</v>
      </c>
      <c r="I6" s="20">
        <v>274.0</v>
      </c>
      <c r="J6" s="19">
        <v>-6.0</v>
      </c>
      <c r="K6" s="21">
        <v>340000.0</v>
      </c>
      <c r="L6" s="20">
        <v>1.0</v>
      </c>
      <c r="M6" s="20">
        <v>3.0</v>
      </c>
      <c r="N6" s="20">
        <v>5.0</v>
      </c>
      <c r="O6" s="20">
        <v>5.0</v>
      </c>
      <c r="P6" s="20">
        <v>29.0</v>
      </c>
      <c r="Q6" s="19" t="s">
        <v>144</v>
      </c>
      <c r="R6" s="22">
        <v>295.1</v>
      </c>
      <c r="S6" s="20">
        <v>22.0</v>
      </c>
      <c r="T6" s="20">
        <v>45.0</v>
      </c>
      <c r="U6" s="19" t="s">
        <v>148</v>
      </c>
      <c r="V6" s="20">
        <v>26.8</v>
      </c>
      <c r="W6" s="20">
        <v>107.0</v>
      </c>
      <c r="X6" s="19">
        <v>2.0</v>
      </c>
      <c r="Y6" s="20">
        <v>-1.0</v>
      </c>
      <c r="Z6" s="20">
        <v>-1.0</v>
      </c>
      <c r="AA6" s="20">
        <v>-4.0</v>
      </c>
      <c r="AB6" s="20">
        <v>0.0</v>
      </c>
      <c r="AC6" s="20">
        <v>18.0</v>
      </c>
      <c r="AD6" s="20">
        <v>45.0</v>
      </c>
      <c r="AE6" s="20">
        <v>7.0</v>
      </c>
      <c r="AF6" s="20">
        <v>2.0</v>
      </c>
      <c r="AG6" s="22">
        <v>85.0</v>
      </c>
    </row>
    <row r="7">
      <c r="A7" s="19" t="s">
        <v>141</v>
      </c>
      <c r="B7" s="19">
        <v>2016.0</v>
      </c>
      <c r="C7" s="19" t="s">
        <v>12</v>
      </c>
      <c r="D7" s="20" t="s">
        <v>149</v>
      </c>
      <c r="E7" s="20">
        <v>66.0</v>
      </c>
      <c r="F7" s="20">
        <v>67.0</v>
      </c>
      <c r="G7" s="20">
        <v>69.0</v>
      </c>
      <c r="H7" s="20">
        <v>73.0</v>
      </c>
      <c r="I7" s="20">
        <v>275.0</v>
      </c>
      <c r="J7" s="19">
        <v>-5.0</v>
      </c>
      <c r="K7" s="21">
        <v>297500.0</v>
      </c>
      <c r="L7" s="20">
        <v>1.0</v>
      </c>
      <c r="M7" s="20">
        <v>1.0</v>
      </c>
      <c r="N7" s="20">
        <v>1.0</v>
      </c>
      <c r="O7" s="20">
        <v>6.0</v>
      </c>
      <c r="P7" s="20">
        <v>28.0</v>
      </c>
      <c r="Q7" s="19" t="s">
        <v>148</v>
      </c>
      <c r="R7" s="22">
        <v>302.1</v>
      </c>
      <c r="S7" s="20">
        <v>14.0</v>
      </c>
      <c r="T7" s="20">
        <v>50.0</v>
      </c>
      <c r="U7" s="19" t="s">
        <v>149</v>
      </c>
      <c r="V7" s="20">
        <v>29.0</v>
      </c>
      <c r="W7" s="20">
        <v>116.0</v>
      </c>
      <c r="X7" s="19" t="s">
        <v>153</v>
      </c>
      <c r="Y7" s="20">
        <v>-2.0</v>
      </c>
      <c r="Z7" s="20">
        <f>+1</f>
        <v>1</v>
      </c>
      <c r="AA7" s="20">
        <v>-4.0</v>
      </c>
      <c r="AB7" s="20">
        <v>0.0</v>
      </c>
      <c r="AC7" s="20">
        <v>18.0</v>
      </c>
      <c r="AD7" s="20">
        <v>43.0</v>
      </c>
      <c r="AE7" s="20">
        <v>9.0</v>
      </c>
      <c r="AF7" s="20">
        <v>2.0</v>
      </c>
      <c r="AG7" s="22">
        <v>81.0</v>
      </c>
    </row>
    <row r="8">
      <c r="A8" s="19" t="s">
        <v>141</v>
      </c>
      <c r="B8" s="19">
        <v>2016.0</v>
      </c>
      <c r="C8" s="19" t="s">
        <v>154</v>
      </c>
      <c r="D8" s="20" t="s">
        <v>155</v>
      </c>
      <c r="E8" s="20">
        <v>69.0</v>
      </c>
      <c r="F8" s="20">
        <v>71.0</v>
      </c>
      <c r="G8" s="20">
        <v>71.0</v>
      </c>
      <c r="H8" s="20">
        <v>65.0</v>
      </c>
      <c r="I8" s="20">
        <v>276.0</v>
      </c>
      <c r="J8" s="19">
        <v>-4.0</v>
      </c>
      <c r="K8" s="21">
        <v>263500.0</v>
      </c>
      <c r="L8" s="20">
        <v>11.0</v>
      </c>
      <c r="M8" s="20">
        <v>11.0</v>
      </c>
      <c r="N8" s="20">
        <v>14.0</v>
      </c>
      <c r="O8" s="20">
        <v>8.0</v>
      </c>
      <c r="P8" s="20">
        <v>29.0</v>
      </c>
      <c r="Q8" s="19" t="s">
        <v>144</v>
      </c>
      <c r="R8" s="22">
        <v>305.9</v>
      </c>
      <c r="S8" s="20">
        <v>10.0</v>
      </c>
      <c r="T8" s="20">
        <v>54.0</v>
      </c>
      <c r="U8" s="19" t="s">
        <v>150</v>
      </c>
      <c r="V8" s="20">
        <v>30.0</v>
      </c>
      <c r="W8" s="20">
        <v>120.0</v>
      </c>
      <c r="X8" s="19" t="s">
        <v>156</v>
      </c>
      <c r="Y8" s="20">
        <v>-4.0</v>
      </c>
      <c r="Z8" s="20">
        <f>+5</f>
        <v>5</v>
      </c>
      <c r="AA8" s="20">
        <v>-5.0</v>
      </c>
      <c r="AB8" s="20">
        <v>1.0</v>
      </c>
      <c r="AC8" s="20">
        <v>16.0</v>
      </c>
      <c r="AD8" s="20">
        <v>45.0</v>
      </c>
      <c r="AE8" s="20">
        <v>7.0</v>
      </c>
      <c r="AF8" s="20">
        <v>3.0</v>
      </c>
      <c r="AG8" s="22">
        <v>81.0</v>
      </c>
    </row>
    <row r="9">
      <c r="A9" s="19" t="s">
        <v>141</v>
      </c>
      <c r="B9" s="19">
        <v>2016.0</v>
      </c>
      <c r="C9" s="19" t="s">
        <v>157</v>
      </c>
      <c r="D9" s="20" t="s">
        <v>158</v>
      </c>
      <c r="E9" s="20">
        <v>74.0</v>
      </c>
      <c r="F9" s="20">
        <v>67.0</v>
      </c>
      <c r="G9" s="20">
        <v>66.0</v>
      </c>
      <c r="H9" s="20">
        <v>71.0</v>
      </c>
      <c r="I9" s="20">
        <v>278.0</v>
      </c>
      <c r="J9" s="19">
        <v>-2.0</v>
      </c>
      <c r="K9" s="21">
        <v>218620.0</v>
      </c>
      <c r="L9" s="20">
        <v>24.0</v>
      </c>
      <c r="M9" s="20">
        <v>14.0</v>
      </c>
      <c r="N9" s="20">
        <v>7.0</v>
      </c>
      <c r="O9" s="20">
        <v>10.0</v>
      </c>
      <c r="P9" s="20">
        <v>21.0</v>
      </c>
      <c r="Q9" s="19">
        <v>28.0</v>
      </c>
      <c r="R9" s="22">
        <v>307.4</v>
      </c>
      <c r="S9" s="20">
        <v>8.0</v>
      </c>
      <c r="T9" s="20">
        <v>49.0</v>
      </c>
      <c r="U9" s="19" t="s">
        <v>158</v>
      </c>
      <c r="V9" s="20">
        <v>28.8</v>
      </c>
      <c r="W9" s="20">
        <v>115.0</v>
      </c>
      <c r="X9" s="19" t="s">
        <v>144</v>
      </c>
      <c r="Y9" s="20">
        <f>+1</f>
        <v>1</v>
      </c>
      <c r="Z9" s="20" t="s">
        <v>145</v>
      </c>
      <c r="AA9" s="20">
        <v>-3.0</v>
      </c>
      <c r="AB9" s="20">
        <v>2.0</v>
      </c>
      <c r="AC9" s="20">
        <v>14.0</v>
      </c>
      <c r="AD9" s="20">
        <v>43.0</v>
      </c>
      <c r="AE9" s="20">
        <v>10.0</v>
      </c>
      <c r="AF9" s="20">
        <v>3.0</v>
      </c>
      <c r="AG9" s="22">
        <v>78.5</v>
      </c>
    </row>
    <row r="10">
      <c r="A10" s="19" t="s">
        <v>141</v>
      </c>
      <c r="B10" s="19">
        <v>2016.0</v>
      </c>
      <c r="C10" s="19" t="s">
        <v>31</v>
      </c>
      <c r="D10" s="20" t="s">
        <v>149</v>
      </c>
      <c r="E10" s="20">
        <v>68.0</v>
      </c>
      <c r="F10" s="20">
        <v>71.0</v>
      </c>
      <c r="G10" s="20">
        <v>69.0</v>
      </c>
      <c r="H10" s="20">
        <v>67.0</v>
      </c>
      <c r="I10" s="20">
        <v>275.0</v>
      </c>
      <c r="J10" s="19">
        <v>-5.0</v>
      </c>
      <c r="K10" s="21">
        <v>297500.0</v>
      </c>
      <c r="L10" s="20">
        <v>7.0</v>
      </c>
      <c r="M10" s="20">
        <v>8.0</v>
      </c>
      <c r="N10" s="20">
        <v>9.0</v>
      </c>
      <c r="O10" s="20">
        <v>6.0</v>
      </c>
      <c r="P10" s="20">
        <v>27.0</v>
      </c>
      <c r="Q10" s="19" t="s">
        <v>159</v>
      </c>
      <c r="R10" s="22">
        <v>308.3</v>
      </c>
      <c r="S10" s="20">
        <v>7.0</v>
      </c>
      <c r="T10" s="20">
        <v>44.0</v>
      </c>
      <c r="U10" s="19" t="s">
        <v>160</v>
      </c>
      <c r="V10" s="20">
        <v>28.0</v>
      </c>
      <c r="W10" s="20">
        <v>112.0</v>
      </c>
      <c r="X10" s="19" t="s">
        <v>151</v>
      </c>
      <c r="Y10" s="20" t="s">
        <v>145</v>
      </c>
      <c r="Z10" s="20">
        <v>-1.0</v>
      </c>
      <c r="AA10" s="20">
        <v>-4.0</v>
      </c>
      <c r="AB10" s="20">
        <v>0.0</v>
      </c>
      <c r="AC10" s="20">
        <v>15.0</v>
      </c>
      <c r="AD10" s="20">
        <v>48.0</v>
      </c>
      <c r="AE10" s="20">
        <v>8.0</v>
      </c>
      <c r="AF10" s="20">
        <v>1.0</v>
      </c>
      <c r="AG10" s="22">
        <v>76.0</v>
      </c>
    </row>
    <row r="11">
      <c r="A11" s="19" t="s">
        <v>141</v>
      </c>
      <c r="B11" s="19">
        <v>2016.0</v>
      </c>
      <c r="C11" s="19" t="s">
        <v>74</v>
      </c>
      <c r="D11" s="20" t="s">
        <v>155</v>
      </c>
      <c r="E11" s="20">
        <v>73.0</v>
      </c>
      <c r="F11" s="20">
        <v>67.0</v>
      </c>
      <c r="G11" s="20">
        <v>66.0</v>
      </c>
      <c r="H11" s="20">
        <v>70.0</v>
      </c>
      <c r="I11" s="20">
        <v>276.0</v>
      </c>
      <c r="J11" s="19">
        <v>-4.0</v>
      </c>
      <c r="K11" s="21">
        <v>263500.0</v>
      </c>
      <c r="L11" s="20">
        <v>18.0</v>
      </c>
      <c r="M11" s="20">
        <v>11.0</v>
      </c>
      <c r="N11" s="20">
        <v>6.0</v>
      </c>
      <c r="O11" s="20">
        <v>8.0</v>
      </c>
      <c r="P11" s="20">
        <v>32.0</v>
      </c>
      <c r="Q11" s="19" t="s">
        <v>161</v>
      </c>
      <c r="R11" s="22">
        <v>301.6</v>
      </c>
      <c r="S11" s="20">
        <v>15.0</v>
      </c>
      <c r="T11" s="20">
        <v>47.0</v>
      </c>
      <c r="U11" s="19" t="s">
        <v>162</v>
      </c>
      <c r="V11" s="20">
        <v>28.0</v>
      </c>
      <c r="W11" s="20">
        <v>112.0</v>
      </c>
      <c r="X11" s="19" t="s">
        <v>151</v>
      </c>
      <c r="Y11" s="20">
        <v>-1.0</v>
      </c>
      <c r="Z11" s="20">
        <f>+1</f>
        <v>1</v>
      </c>
      <c r="AA11" s="20">
        <v>-4.0</v>
      </c>
      <c r="AB11" s="20">
        <v>1.0</v>
      </c>
      <c r="AC11" s="20">
        <v>13.0</v>
      </c>
      <c r="AD11" s="20">
        <v>48.0</v>
      </c>
      <c r="AE11" s="20">
        <v>9.0</v>
      </c>
      <c r="AF11" s="20">
        <v>1.0</v>
      </c>
      <c r="AG11" s="22">
        <v>74.5</v>
      </c>
    </row>
    <row r="12">
      <c r="A12" s="19" t="s">
        <v>141</v>
      </c>
      <c r="B12" s="19">
        <v>2016.0</v>
      </c>
      <c r="C12" s="19" t="s">
        <v>163</v>
      </c>
      <c r="D12" s="20" t="s">
        <v>148</v>
      </c>
      <c r="E12" s="20">
        <v>74.0</v>
      </c>
      <c r="F12" s="20">
        <v>68.0</v>
      </c>
      <c r="G12" s="20">
        <v>73.0</v>
      </c>
      <c r="H12" s="20">
        <v>65.0</v>
      </c>
      <c r="I12" s="20">
        <v>280.0</v>
      </c>
      <c r="J12" s="19" t="s">
        <v>145</v>
      </c>
      <c r="K12" s="21">
        <v>166600.0</v>
      </c>
      <c r="L12" s="20">
        <v>24.0</v>
      </c>
      <c r="M12" s="20">
        <v>16.0</v>
      </c>
      <c r="N12" s="20">
        <v>26.0</v>
      </c>
      <c r="O12" s="20">
        <v>17.0</v>
      </c>
      <c r="P12" s="20">
        <v>30.0</v>
      </c>
      <c r="Q12" s="19" t="s">
        <v>143</v>
      </c>
      <c r="R12" s="22">
        <v>312.4</v>
      </c>
      <c r="S12" s="20">
        <v>4.0</v>
      </c>
      <c r="T12" s="20">
        <v>45.0</v>
      </c>
      <c r="U12" s="19" t="s">
        <v>148</v>
      </c>
      <c r="V12" s="20">
        <v>27.8</v>
      </c>
      <c r="W12" s="20">
        <v>111.0</v>
      </c>
      <c r="X12" s="19">
        <v>6.0</v>
      </c>
      <c r="Y12" s="20">
        <f>+1</f>
        <v>1</v>
      </c>
      <c r="Z12" s="20">
        <f>+2</f>
        <v>2</v>
      </c>
      <c r="AA12" s="20">
        <v>-3.0</v>
      </c>
      <c r="AB12" s="20">
        <v>0.0</v>
      </c>
      <c r="AC12" s="20">
        <v>19.0</v>
      </c>
      <c r="AD12" s="20">
        <v>37.0</v>
      </c>
      <c r="AE12" s="20">
        <v>14.0</v>
      </c>
      <c r="AF12" s="20">
        <v>2.0</v>
      </c>
      <c r="AG12" s="22">
        <v>71.5</v>
      </c>
    </row>
    <row r="13">
      <c r="A13" s="19" t="s">
        <v>141</v>
      </c>
      <c r="B13" s="19">
        <v>2016.0</v>
      </c>
      <c r="C13" s="19" t="s">
        <v>164</v>
      </c>
      <c r="D13" s="20">
        <v>22.0</v>
      </c>
      <c r="E13" s="20">
        <v>74.0</v>
      </c>
      <c r="F13" s="20">
        <v>72.0</v>
      </c>
      <c r="G13" s="20">
        <v>69.0</v>
      </c>
      <c r="H13" s="20">
        <v>66.0</v>
      </c>
      <c r="I13" s="20">
        <v>281.0</v>
      </c>
      <c r="J13" s="19">
        <f>+1</f>
        <v>1</v>
      </c>
      <c r="K13" s="21">
        <v>156400.0</v>
      </c>
      <c r="L13" s="20">
        <v>24.0</v>
      </c>
      <c r="M13" s="20">
        <v>26.0</v>
      </c>
      <c r="N13" s="20">
        <v>26.0</v>
      </c>
      <c r="O13" s="20">
        <v>22.0</v>
      </c>
      <c r="P13" s="20">
        <v>20.0</v>
      </c>
      <c r="Q13" s="19">
        <v>29.0</v>
      </c>
      <c r="R13" s="22">
        <v>302.8</v>
      </c>
      <c r="S13" s="20">
        <v>11.0</v>
      </c>
      <c r="T13" s="20">
        <v>44.0</v>
      </c>
      <c r="U13" s="19" t="s">
        <v>160</v>
      </c>
      <c r="V13" s="20">
        <v>28.3</v>
      </c>
      <c r="W13" s="20">
        <v>113.0</v>
      </c>
      <c r="X13" s="19" t="s">
        <v>143</v>
      </c>
      <c r="Y13" s="20" t="s">
        <v>145</v>
      </c>
      <c r="Z13" s="20">
        <f>+3</f>
        <v>3</v>
      </c>
      <c r="AA13" s="20">
        <v>-2.0</v>
      </c>
      <c r="AB13" s="20">
        <v>0.0</v>
      </c>
      <c r="AC13" s="20">
        <v>18.0</v>
      </c>
      <c r="AD13" s="20">
        <v>43.0</v>
      </c>
      <c r="AE13" s="20">
        <v>6.0</v>
      </c>
      <c r="AF13" s="20">
        <v>5.0</v>
      </c>
      <c r="AG13" s="22">
        <v>71.5</v>
      </c>
    </row>
    <row r="14">
      <c r="A14" s="19" t="s">
        <v>141</v>
      </c>
      <c r="B14" s="19">
        <v>2016.0</v>
      </c>
      <c r="C14" s="19" t="s">
        <v>165</v>
      </c>
      <c r="D14" s="20" t="s">
        <v>158</v>
      </c>
      <c r="E14" s="20">
        <v>67.0</v>
      </c>
      <c r="F14" s="20">
        <v>72.0</v>
      </c>
      <c r="G14" s="20">
        <v>74.0</v>
      </c>
      <c r="H14" s="20">
        <v>65.0</v>
      </c>
      <c r="I14" s="20">
        <v>278.0</v>
      </c>
      <c r="J14" s="19">
        <v>-2.0</v>
      </c>
      <c r="K14" s="21">
        <v>218620.0</v>
      </c>
      <c r="L14" s="20">
        <v>4.0</v>
      </c>
      <c r="M14" s="20">
        <v>8.0</v>
      </c>
      <c r="N14" s="20">
        <v>20.0</v>
      </c>
      <c r="O14" s="20">
        <v>10.0</v>
      </c>
      <c r="P14" s="20">
        <v>24.0</v>
      </c>
      <c r="Q14" s="19">
        <v>25.0</v>
      </c>
      <c r="R14" s="22">
        <v>292.9</v>
      </c>
      <c r="S14" s="20">
        <v>24.0</v>
      </c>
      <c r="T14" s="20">
        <v>50.0</v>
      </c>
      <c r="U14" s="19" t="s">
        <v>149</v>
      </c>
      <c r="V14" s="20">
        <v>29.8</v>
      </c>
      <c r="W14" s="20">
        <v>119.0</v>
      </c>
      <c r="X14" s="19">
        <v>24.0</v>
      </c>
      <c r="Y14" s="20">
        <f>+2</f>
        <v>2</v>
      </c>
      <c r="Z14" s="20">
        <f>+1</f>
        <v>1</v>
      </c>
      <c r="AA14" s="20">
        <v>-5.0</v>
      </c>
      <c r="AB14" s="20">
        <v>0.0</v>
      </c>
      <c r="AC14" s="20">
        <v>15.0</v>
      </c>
      <c r="AD14" s="20">
        <v>45.0</v>
      </c>
      <c r="AE14" s="20">
        <v>11.0</v>
      </c>
      <c r="AF14" s="20">
        <v>1.0</v>
      </c>
      <c r="AG14" s="22">
        <v>68.0</v>
      </c>
    </row>
    <row r="15">
      <c r="A15" s="19" t="s">
        <v>141</v>
      </c>
      <c r="B15" s="19">
        <v>2016.0</v>
      </c>
      <c r="C15" s="19" t="s">
        <v>68</v>
      </c>
      <c r="D15" s="20" t="s">
        <v>166</v>
      </c>
      <c r="E15" s="20">
        <v>74.0</v>
      </c>
      <c r="F15" s="20">
        <v>69.0</v>
      </c>
      <c r="G15" s="20">
        <v>68.0</v>
      </c>
      <c r="H15" s="20">
        <v>68.0</v>
      </c>
      <c r="I15" s="20">
        <v>279.0</v>
      </c>
      <c r="J15" s="19">
        <v>-1.0</v>
      </c>
      <c r="K15" s="21">
        <v>183600.0</v>
      </c>
      <c r="L15" s="20">
        <v>24.0</v>
      </c>
      <c r="M15" s="20">
        <v>19.0</v>
      </c>
      <c r="N15" s="20">
        <v>14.0</v>
      </c>
      <c r="O15" s="20">
        <v>15.0</v>
      </c>
      <c r="P15" s="20">
        <v>26.0</v>
      </c>
      <c r="Q15" s="19" t="s">
        <v>167</v>
      </c>
      <c r="R15" s="22">
        <v>302.6</v>
      </c>
      <c r="S15" s="20">
        <v>12.0</v>
      </c>
      <c r="T15" s="20">
        <v>49.0</v>
      </c>
      <c r="U15" s="19" t="s">
        <v>158</v>
      </c>
      <c r="V15" s="20">
        <v>29.0</v>
      </c>
      <c r="W15" s="20">
        <v>116.0</v>
      </c>
      <c r="X15" s="19" t="s">
        <v>153</v>
      </c>
      <c r="Y15" s="20">
        <f>+1</f>
        <v>1</v>
      </c>
      <c r="Z15" s="20">
        <f>+3</f>
        <v>3</v>
      </c>
      <c r="AA15" s="20">
        <v>-5.0</v>
      </c>
      <c r="AB15" s="20">
        <v>0.0</v>
      </c>
      <c r="AC15" s="20">
        <v>16.0</v>
      </c>
      <c r="AD15" s="20">
        <v>43.0</v>
      </c>
      <c r="AE15" s="20">
        <v>11.0</v>
      </c>
      <c r="AF15" s="20">
        <v>2.0</v>
      </c>
      <c r="AG15" s="22">
        <v>68.0</v>
      </c>
    </row>
    <row r="16">
      <c r="A16" s="19" t="s">
        <v>141</v>
      </c>
      <c r="B16" s="19">
        <v>2016.0</v>
      </c>
      <c r="C16" s="19" t="s">
        <v>7</v>
      </c>
      <c r="D16" s="20" t="s">
        <v>148</v>
      </c>
      <c r="E16" s="20">
        <v>68.0</v>
      </c>
      <c r="F16" s="20">
        <v>72.0</v>
      </c>
      <c r="G16" s="20">
        <v>72.0</v>
      </c>
      <c r="H16" s="20">
        <v>68.0</v>
      </c>
      <c r="I16" s="20">
        <v>280.0</v>
      </c>
      <c r="J16" s="19" t="s">
        <v>145</v>
      </c>
      <c r="K16" s="21">
        <v>166600.0</v>
      </c>
      <c r="L16" s="20">
        <v>7.0</v>
      </c>
      <c r="M16" s="20">
        <v>11.0</v>
      </c>
      <c r="N16" s="20">
        <v>18.0</v>
      </c>
      <c r="O16" s="20">
        <v>17.0</v>
      </c>
      <c r="P16" s="20">
        <v>28.0</v>
      </c>
      <c r="Q16" s="19" t="s">
        <v>148</v>
      </c>
      <c r="R16" s="22">
        <v>299.3</v>
      </c>
      <c r="S16" s="20">
        <v>17.0</v>
      </c>
      <c r="T16" s="20">
        <v>43.0</v>
      </c>
      <c r="U16" s="19" t="s">
        <v>167</v>
      </c>
      <c r="V16" s="20">
        <v>27.5</v>
      </c>
      <c r="W16" s="20">
        <v>110.0</v>
      </c>
      <c r="X16" s="19" t="s">
        <v>150</v>
      </c>
      <c r="Y16" s="20">
        <f>+7</f>
        <v>7</v>
      </c>
      <c r="Z16" s="20">
        <v>-2.0</v>
      </c>
      <c r="AA16" s="20">
        <v>-5.0</v>
      </c>
      <c r="AB16" s="20">
        <v>0.0</v>
      </c>
      <c r="AC16" s="20">
        <v>17.0</v>
      </c>
      <c r="AD16" s="20">
        <v>41.0</v>
      </c>
      <c r="AE16" s="20">
        <v>11.0</v>
      </c>
      <c r="AF16" s="20">
        <v>3.0</v>
      </c>
      <c r="AG16" s="22">
        <v>68.0</v>
      </c>
    </row>
    <row r="17">
      <c r="A17" s="19" t="s">
        <v>141</v>
      </c>
      <c r="B17" s="19">
        <v>2016.0</v>
      </c>
      <c r="C17" s="19" t="s">
        <v>168</v>
      </c>
      <c r="D17" s="20" t="s">
        <v>148</v>
      </c>
      <c r="E17" s="20">
        <v>77.0</v>
      </c>
      <c r="F17" s="20">
        <v>69.0</v>
      </c>
      <c r="G17" s="20">
        <v>66.0</v>
      </c>
      <c r="H17" s="20">
        <v>68.0</v>
      </c>
      <c r="I17" s="20">
        <v>280.0</v>
      </c>
      <c r="J17" s="19" t="s">
        <v>145</v>
      </c>
      <c r="K17" s="21">
        <v>166600.0</v>
      </c>
      <c r="L17" s="20">
        <v>29.0</v>
      </c>
      <c r="M17" s="20">
        <v>26.0</v>
      </c>
      <c r="N17" s="20">
        <v>18.0</v>
      </c>
      <c r="O17" s="20">
        <v>17.0</v>
      </c>
      <c r="P17" s="20">
        <v>23.0</v>
      </c>
      <c r="Q17" s="19">
        <v>26.0</v>
      </c>
      <c r="R17" s="22">
        <v>292.5</v>
      </c>
      <c r="S17" s="20">
        <v>25.0</v>
      </c>
      <c r="T17" s="20">
        <v>38.0</v>
      </c>
      <c r="U17" s="19">
        <v>29.0</v>
      </c>
      <c r="V17" s="20">
        <v>26.0</v>
      </c>
      <c r="W17" s="20">
        <v>104.0</v>
      </c>
      <c r="X17" s="19">
        <v>1.0</v>
      </c>
      <c r="Y17" s="20">
        <f>+1</f>
        <v>1</v>
      </c>
      <c r="Z17" s="20">
        <f>+3</f>
        <v>3</v>
      </c>
      <c r="AA17" s="20">
        <v>-4.0</v>
      </c>
      <c r="AB17" s="20">
        <v>0.0</v>
      </c>
      <c r="AC17" s="20">
        <v>17.0</v>
      </c>
      <c r="AD17" s="20">
        <v>40.0</v>
      </c>
      <c r="AE17" s="20">
        <v>13.0</v>
      </c>
      <c r="AF17" s="20">
        <v>2.0</v>
      </c>
      <c r="AG17" s="22">
        <v>67.5</v>
      </c>
    </row>
    <row r="18">
      <c r="A18" s="19" t="s">
        <v>141</v>
      </c>
      <c r="B18" s="19">
        <v>2016.0</v>
      </c>
      <c r="C18" s="19" t="s">
        <v>169</v>
      </c>
      <c r="D18" s="20" t="s">
        <v>158</v>
      </c>
      <c r="E18" s="20">
        <v>72.0</v>
      </c>
      <c r="F18" s="20">
        <v>73.0</v>
      </c>
      <c r="G18" s="20">
        <v>66.0</v>
      </c>
      <c r="H18" s="20">
        <v>67.0</v>
      </c>
      <c r="I18" s="20">
        <v>278.0</v>
      </c>
      <c r="J18" s="19">
        <v>-2.0</v>
      </c>
      <c r="K18" s="21">
        <v>218620.0</v>
      </c>
      <c r="L18" s="20">
        <v>15.0</v>
      </c>
      <c r="M18" s="20">
        <v>25.0</v>
      </c>
      <c r="N18" s="20">
        <v>14.0</v>
      </c>
      <c r="O18" s="20">
        <v>10.0</v>
      </c>
      <c r="P18" s="20">
        <v>31.0</v>
      </c>
      <c r="Q18" s="19" t="s">
        <v>151</v>
      </c>
      <c r="R18" s="22">
        <v>318.5</v>
      </c>
      <c r="S18" s="20">
        <v>2.0</v>
      </c>
      <c r="T18" s="20">
        <v>50.0</v>
      </c>
      <c r="U18" s="19" t="s">
        <v>149</v>
      </c>
      <c r="V18" s="20">
        <v>30.0</v>
      </c>
      <c r="W18" s="20">
        <v>120.0</v>
      </c>
      <c r="X18" s="19" t="s">
        <v>156</v>
      </c>
      <c r="Y18" s="20">
        <f>+4</f>
        <v>4</v>
      </c>
      <c r="Z18" s="20">
        <v>-3.0</v>
      </c>
      <c r="AA18" s="20">
        <v>-3.0</v>
      </c>
      <c r="AB18" s="20">
        <v>0.0</v>
      </c>
      <c r="AC18" s="20">
        <v>14.0</v>
      </c>
      <c r="AD18" s="20">
        <v>47.0</v>
      </c>
      <c r="AE18" s="20">
        <v>10.0</v>
      </c>
      <c r="AF18" s="20">
        <v>1.0</v>
      </c>
      <c r="AG18" s="22">
        <v>66.5</v>
      </c>
    </row>
    <row r="19">
      <c r="A19" s="19" t="s">
        <v>141</v>
      </c>
      <c r="B19" s="19">
        <v>2016.0</v>
      </c>
      <c r="C19" s="19" t="s">
        <v>79</v>
      </c>
      <c r="D19" s="20" t="s">
        <v>158</v>
      </c>
      <c r="E19" s="20">
        <v>72.0</v>
      </c>
      <c r="F19" s="20">
        <v>70.0</v>
      </c>
      <c r="G19" s="20">
        <v>69.0</v>
      </c>
      <c r="H19" s="20">
        <v>67.0</v>
      </c>
      <c r="I19" s="20">
        <v>278.0</v>
      </c>
      <c r="J19" s="19">
        <v>-2.0</v>
      </c>
      <c r="K19" s="21">
        <v>218620.0</v>
      </c>
      <c r="L19" s="20">
        <v>15.0</v>
      </c>
      <c r="M19" s="20">
        <v>16.0</v>
      </c>
      <c r="N19" s="20">
        <v>14.0</v>
      </c>
      <c r="O19" s="20">
        <v>10.0</v>
      </c>
      <c r="P19" s="20">
        <v>29.0</v>
      </c>
      <c r="Q19" s="19" t="s">
        <v>144</v>
      </c>
      <c r="R19" s="22">
        <v>299.9</v>
      </c>
      <c r="S19" s="20">
        <v>16.0</v>
      </c>
      <c r="T19" s="20">
        <v>47.0</v>
      </c>
      <c r="U19" s="19" t="s">
        <v>162</v>
      </c>
      <c r="V19" s="20">
        <v>28.8</v>
      </c>
      <c r="W19" s="20">
        <v>115.0</v>
      </c>
      <c r="X19" s="19" t="s">
        <v>144</v>
      </c>
      <c r="Y19" s="20">
        <f>+1</f>
        <v>1</v>
      </c>
      <c r="Z19" s="20" t="s">
        <v>145</v>
      </c>
      <c r="AA19" s="20">
        <v>-3.0</v>
      </c>
      <c r="AB19" s="20">
        <v>0.0</v>
      </c>
      <c r="AC19" s="20">
        <v>13.0</v>
      </c>
      <c r="AD19" s="20">
        <v>50.0</v>
      </c>
      <c r="AE19" s="20">
        <v>7.0</v>
      </c>
      <c r="AF19" s="20">
        <v>2.0</v>
      </c>
      <c r="AG19" s="22">
        <v>65.5</v>
      </c>
    </row>
    <row r="20">
      <c r="A20" s="19" t="s">
        <v>141</v>
      </c>
      <c r="B20" s="19">
        <v>2016.0</v>
      </c>
      <c r="C20" s="19" t="s">
        <v>170</v>
      </c>
      <c r="D20" s="20" t="s">
        <v>148</v>
      </c>
      <c r="E20" s="20">
        <v>73.0</v>
      </c>
      <c r="F20" s="20">
        <v>70.0</v>
      </c>
      <c r="G20" s="20">
        <v>67.0</v>
      </c>
      <c r="H20" s="20">
        <v>70.0</v>
      </c>
      <c r="I20" s="20">
        <v>280.0</v>
      </c>
      <c r="J20" s="19" t="s">
        <v>145</v>
      </c>
      <c r="K20" s="21">
        <v>166600.0</v>
      </c>
      <c r="L20" s="20">
        <v>18.0</v>
      </c>
      <c r="M20" s="20">
        <v>19.0</v>
      </c>
      <c r="N20" s="20">
        <v>11.0</v>
      </c>
      <c r="O20" s="20">
        <v>17.0</v>
      </c>
      <c r="P20" s="20">
        <v>31.0</v>
      </c>
      <c r="Q20" s="19" t="s">
        <v>151</v>
      </c>
      <c r="R20" s="22">
        <v>288.9</v>
      </c>
      <c r="S20" s="20">
        <v>26.0</v>
      </c>
      <c r="T20" s="20">
        <v>41.0</v>
      </c>
      <c r="U20" s="19" t="s">
        <v>171</v>
      </c>
      <c r="V20" s="20">
        <v>28.3</v>
      </c>
      <c r="W20" s="20">
        <v>113.0</v>
      </c>
      <c r="X20" s="19" t="s">
        <v>143</v>
      </c>
      <c r="Y20" s="20">
        <f>+3</f>
        <v>3</v>
      </c>
      <c r="Z20" s="20">
        <f t="shared" ref="Z20:Z21" si="1">+1</f>
        <v>1</v>
      </c>
      <c r="AA20" s="20">
        <v>-4.0</v>
      </c>
      <c r="AB20" s="20">
        <v>0.0</v>
      </c>
      <c r="AC20" s="20">
        <v>16.0</v>
      </c>
      <c r="AD20" s="20">
        <v>40.0</v>
      </c>
      <c r="AE20" s="20">
        <v>16.0</v>
      </c>
      <c r="AF20" s="20">
        <v>0.0</v>
      </c>
      <c r="AG20" s="22">
        <v>65.0</v>
      </c>
    </row>
    <row r="21">
      <c r="A21" s="19" t="s">
        <v>141</v>
      </c>
      <c r="B21" s="19">
        <v>2016.0</v>
      </c>
      <c r="C21" s="19" t="s">
        <v>172</v>
      </c>
      <c r="D21" s="20" t="s">
        <v>158</v>
      </c>
      <c r="E21" s="20">
        <v>73.0</v>
      </c>
      <c r="F21" s="20">
        <v>70.0</v>
      </c>
      <c r="G21" s="20">
        <v>66.0</v>
      </c>
      <c r="H21" s="20">
        <v>69.0</v>
      </c>
      <c r="I21" s="20">
        <v>278.0</v>
      </c>
      <c r="J21" s="19">
        <v>-2.0</v>
      </c>
      <c r="K21" s="21">
        <v>218620.0</v>
      </c>
      <c r="L21" s="20">
        <v>18.0</v>
      </c>
      <c r="M21" s="20">
        <v>19.0</v>
      </c>
      <c r="N21" s="20">
        <v>10.0</v>
      </c>
      <c r="O21" s="20">
        <v>10.0</v>
      </c>
      <c r="P21" s="20">
        <v>35.0</v>
      </c>
      <c r="Q21" s="19">
        <v>2.0</v>
      </c>
      <c r="R21" s="22">
        <v>298.9</v>
      </c>
      <c r="S21" s="20">
        <v>18.0</v>
      </c>
      <c r="T21" s="20">
        <v>47.0</v>
      </c>
      <c r="U21" s="19" t="s">
        <v>162</v>
      </c>
      <c r="V21" s="20">
        <v>29.0</v>
      </c>
      <c r="W21" s="20">
        <v>116.0</v>
      </c>
      <c r="X21" s="19" t="s">
        <v>153</v>
      </c>
      <c r="Y21" s="20">
        <v>-1.0</v>
      </c>
      <c r="Z21" s="20">
        <f t="shared" si="1"/>
        <v>1</v>
      </c>
      <c r="AA21" s="20">
        <v>-2.0</v>
      </c>
      <c r="AB21" s="20">
        <v>0.0</v>
      </c>
      <c r="AC21" s="20">
        <v>13.0</v>
      </c>
      <c r="AD21" s="20">
        <v>48.0</v>
      </c>
      <c r="AE21" s="20">
        <v>11.0</v>
      </c>
      <c r="AF21" s="20">
        <v>0.0</v>
      </c>
      <c r="AG21" s="22">
        <v>64.5</v>
      </c>
    </row>
    <row r="22">
      <c r="A22" s="19" t="s">
        <v>141</v>
      </c>
      <c r="B22" s="19">
        <v>2016.0</v>
      </c>
      <c r="C22" s="19" t="s">
        <v>50</v>
      </c>
      <c r="D22" s="20" t="s">
        <v>166</v>
      </c>
      <c r="E22" s="20">
        <v>69.0</v>
      </c>
      <c r="F22" s="20">
        <v>73.0</v>
      </c>
      <c r="G22" s="20">
        <v>68.0</v>
      </c>
      <c r="H22" s="20">
        <v>69.0</v>
      </c>
      <c r="I22" s="20">
        <v>279.0</v>
      </c>
      <c r="J22" s="19">
        <v>-1.0</v>
      </c>
      <c r="K22" s="21">
        <v>183600.0</v>
      </c>
      <c r="L22" s="20">
        <v>11.0</v>
      </c>
      <c r="M22" s="20">
        <v>16.0</v>
      </c>
      <c r="N22" s="20">
        <v>11.0</v>
      </c>
      <c r="O22" s="20">
        <v>15.0</v>
      </c>
      <c r="P22" s="20">
        <v>40.0</v>
      </c>
      <c r="Q22" s="19">
        <v>1.0</v>
      </c>
      <c r="R22" s="22">
        <v>282.6</v>
      </c>
      <c r="S22" s="20">
        <v>29.0</v>
      </c>
      <c r="T22" s="20">
        <v>51.0</v>
      </c>
      <c r="U22" s="19">
        <v>5.0</v>
      </c>
      <c r="V22" s="20">
        <v>30.3</v>
      </c>
      <c r="W22" s="20">
        <v>121.0</v>
      </c>
      <c r="X22" s="19">
        <v>28.0</v>
      </c>
      <c r="Y22" s="20">
        <f t="shared" ref="Y22:Y24" si="2">+1</f>
        <v>1</v>
      </c>
      <c r="Z22" s="20">
        <f>+4</f>
        <v>4</v>
      </c>
      <c r="AA22" s="20">
        <v>-6.0</v>
      </c>
      <c r="AB22" s="20">
        <v>0.0</v>
      </c>
      <c r="AC22" s="20">
        <v>13.0</v>
      </c>
      <c r="AD22" s="20">
        <v>48.0</v>
      </c>
      <c r="AE22" s="20">
        <v>10.0</v>
      </c>
      <c r="AF22" s="20">
        <v>1.0</v>
      </c>
      <c r="AG22" s="22">
        <v>63.0</v>
      </c>
    </row>
    <row r="23">
      <c r="A23" s="19" t="s">
        <v>141</v>
      </c>
      <c r="B23" s="19">
        <v>2016.0</v>
      </c>
      <c r="C23" s="19" t="s">
        <v>61</v>
      </c>
      <c r="D23" s="20" t="s">
        <v>174</v>
      </c>
      <c r="E23" s="20">
        <v>73.0</v>
      </c>
      <c r="F23" s="20">
        <v>70.0</v>
      </c>
      <c r="G23" s="20">
        <v>70.0</v>
      </c>
      <c r="H23" s="20">
        <v>70.0</v>
      </c>
      <c r="I23" s="20">
        <v>283.0</v>
      </c>
      <c r="J23" s="19">
        <f>+3</f>
        <v>3</v>
      </c>
      <c r="K23" s="21">
        <v>147900.0</v>
      </c>
      <c r="L23" s="20">
        <v>18.0</v>
      </c>
      <c r="M23" s="20">
        <v>19.0</v>
      </c>
      <c r="N23" s="20">
        <v>20.0</v>
      </c>
      <c r="O23" s="20">
        <v>24.0</v>
      </c>
      <c r="P23" s="20">
        <v>26.0</v>
      </c>
      <c r="Q23" s="19" t="s">
        <v>167</v>
      </c>
      <c r="R23" s="22">
        <v>302.5</v>
      </c>
      <c r="S23" s="20">
        <v>13.0</v>
      </c>
      <c r="T23" s="20">
        <v>42.0</v>
      </c>
      <c r="U23" s="19" t="s">
        <v>174</v>
      </c>
      <c r="V23" s="20">
        <v>27.5</v>
      </c>
      <c r="W23" s="20">
        <v>110.0</v>
      </c>
      <c r="X23" s="19" t="s">
        <v>150</v>
      </c>
      <c r="Y23" s="20">
        <f t="shared" si="2"/>
        <v>1</v>
      </c>
      <c r="Z23" s="20">
        <f>+5</f>
        <v>5</v>
      </c>
      <c r="AA23" s="20">
        <v>-3.0</v>
      </c>
      <c r="AB23" s="20">
        <v>0.0</v>
      </c>
      <c r="AC23" s="20">
        <v>16.0</v>
      </c>
      <c r="AD23" s="20">
        <v>38.0</v>
      </c>
      <c r="AE23" s="20">
        <v>17.0</v>
      </c>
      <c r="AF23" s="20">
        <v>1.0</v>
      </c>
      <c r="AG23" s="22">
        <v>61.5</v>
      </c>
    </row>
    <row r="24">
      <c r="A24" s="19" t="s">
        <v>141</v>
      </c>
      <c r="B24" s="19">
        <v>2016.0</v>
      </c>
      <c r="C24" s="19" t="s">
        <v>175</v>
      </c>
      <c r="D24" s="20" t="s">
        <v>148</v>
      </c>
      <c r="E24" s="20">
        <v>72.0</v>
      </c>
      <c r="F24" s="20">
        <v>69.0</v>
      </c>
      <c r="G24" s="20">
        <v>72.0</v>
      </c>
      <c r="H24" s="20">
        <v>67.0</v>
      </c>
      <c r="I24" s="20">
        <v>280.0</v>
      </c>
      <c r="J24" s="19" t="s">
        <v>145</v>
      </c>
      <c r="K24" s="21">
        <v>166600.0</v>
      </c>
      <c r="L24" s="20">
        <v>15.0</v>
      </c>
      <c r="M24" s="20">
        <v>14.0</v>
      </c>
      <c r="N24" s="20">
        <v>20.0</v>
      </c>
      <c r="O24" s="20">
        <v>17.0</v>
      </c>
      <c r="P24" s="20">
        <v>31.0</v>
      </c>
      <c r="Q24" s="19" t="s">
        <v>151</v>
      </c>
      <c r="R24" s="22">
        <v>295.3</v>
      </c>
      <c r="S24" s="20">
        <v>21.0</v>
      </c>
      <c r="T24" s="20">
        <v>42.0</v>
      </c>
      <c r="U24" s="19" t="s">
        <v>174</v>
      </c>
      <c r="V24" s="20">
        <v>28.0</v>
      </c>
      <c r="W24" s="20">
        <v>112.0</v>
      </c>
      <c r="X24" s="19" t="s">
        <v>151</v>
      </c>
      <c r="Y24" s="20">
        <f t="shared" si="2"/>
        <v>1</v>
      </c>
      <c r="Z24" s="20">
        <f>+4</f>
        <v>4</v>
      </c>
      <c r="AA24" s="20">
        <v>-5.0</v>
      </c>
      <c r="AB24" s="20">
        <v>0.0</v>
      </c>
      <c r="AC24" s="20">
        <v>12.0</v>
      </c>
      <c r="AD24" s="20">
        <v>51.0</v>
      </c>
      <c r="AE24" s="20">
        <v>6.0</v>
      </c>
      <c r="AF24" s="20">
        <v>3.0</v>
      </c>
      <c r="AG24" s="22">
        <v>60.5</v>
      </c>
    </row>
    <row r="25">
      <c r="A25" s="19" t="s">
        <v>141</v>
      </c>
      <c r="B25" s="19">
        <v>2016.0</v>
      </c>
      <c r="C25" s="19" t="s">
        <v>176</v>
      </c>
      <c r="D25" s="20">
        <v>23.0</v>
      </c>
      <c r="E25" s="20">
        <v>73.0</v>
      </c>
      <c r="F25" s="20">
        <v>66.0</v>
      </c>
      <c r="G25" s="20">
        <v>71.0</v>
      </c>
      <c r="H25" s="20">
        <v>72.0</v>
      </c>
      <c r="I25" s="20">
        <v>282.0</v>
      </c>
      <c r="J25" s="19">
        <f>+2</f>
        <v>2</v>
      </c>
      <c r="K25" s="21">
        <v>153000.0</v>
      </c>
      <c r="L25" s="20">
        <v>18.0</v>
      </c>
      <c r="M25" s="20">
        <v>8.0</v>
      </c>
      <c r="N25" s="20">
        <v>11.0</v>
      </c>
      <c r="O25" s="20">
        <v>23.0</v>
      </c>
      <c r="P25" s="20">
        <v>34.0</v>
      </c>
      <c r="Q25" s="19">
        <v>3.0</v>
      </c>
      <c r="R25" s="22">
        <v>288.6</v>
      </c>
      <c r="S25" s="20">
        <v>27.0</v>
      </c>
      <c r="T25" s="20">
        <v>41.0</v>
      </c>
      <c r="U25" s="19" t="s">
        <v>171</v>
      </c>
      <c r="V25" s="20">
        <v>28.0</v>
      </c>
      <c r="W25" s="20">
        <v>112.0</v>
      </c>
      <c r="X25" s="19" t="s">
        <v>151</v>
      </c>
      <c r="Y25" s="20">
        <v>-2.0</v>
      </c>
      <c r="Z25" s="20">
        <f>+6</f>
        <v>6</v>
      </c>
      <c r="AA25" s="20">
        <v>-2.0</v>
      </c>
      <c r="AB25" s="20">
        <v>0.0</v>
      </c>
      <c r="AC25" s="20">
        <v>14.0</v>
      </c>
      <c r="AD25" s="20">
        <v>43.0</v>
      </c>
      <c r="AE25" s="20">
        <v>14.0</v>
      </c>
      <c r="AF25" s="20">
        <v>1.0</v>
      </c>
      <c r="AG25" s="22">
        <v>59.5</v>
      </c>
    </row>
    <row r="26">
      <c r="A26" s="19" t="s">
        <v>141</v>
      </c>
      <c r="B26" s="19">
        <v>2016.0</v>
      </c>
      <c r="C26" s="19" t="s">
        <v>177</v>
      </c>
      <c r="D26" s="20">
        <v>27.0</v>
      </c>
      <c r="E26" s="20">
        <v>73.0</v>
      </c>
      <c r="F26" s="20">
        <v>71.0</v>
      </c>
      <c r="G26" s="20">
        <v>70.0</v>
      </c>
      <c r="H26" s="20">
        <v>72.0</v>
      </c>
      <c r="I26" s="20">
        <v>286.0</v>
      </c>
      <c r="J26" s="19">
        <f>+6</f>
        <v>6</v>
      </c>
      <c r="K26" s="21">
        <v>141100.0</v>
      </c>
      <c r="L26" s="20">
        <v>18.0</v>
      </c>
      <c r="M26" s="20">
        <v>24.0</v>
      </c>
      <c r="N26" s="20">
        <v>24.0</v>
      </c>
      <c r="O26" s="20">
        <v>27.0</v>
      </c>
      <c r="P26" s="20">
        <v>25.0</v>
      </c>
      <c r="Q26" s="19">
        <v>24.0</v>
      </c>
      <c r="R26" s="22">
        <v>334.1</v>
      </c>
      <c r="S26" s="20">
        <v>1.0</v>
      </c>
      <c r="T26" s="20">
        <v>43.0</v>
      </c>
      <c r="U26" s="19" t="s">
        <v>167</v>
      </c>
      <c r="V26" s="20">
        <v>28.5</v>
      </c>
      <c r="W26" s="20">
        <v>114.0</v>
      </c>
      <c r="X26" s="19">
        <v>13.0</v>
      </c>
      <c r="Y26" s="20">
        <f>+4</f>
        <v>4</v>
      </c>
      <c r="Z26" s="20">
        <f>+3</f>
        <v>3</v>
      </c>
      <c r="AA26" s="20">
        <v>-1.0</v>
      </c>
      <c r="AB26" s="20">
        <v>1.0</v>
      </c>
      <c r="AC26" s="20">
        <v>11.0</v>
      </c>
      <c r="AD26" s="20">
        <v>44.0</v>
      </c>
      <c r="AE26" s="20">
        <v>13.0</v>
      </c>
      <c r="AF26" s="20">
        <v>3.0</v>
      </c>
      <c r="AG26" s="22">
        <v>56.5</v>
      </c>
    </row>
    <row r="27">
      <c r="A27" s="19" t="s">
        <v>141</v>
      </c>
      <c r="B27" s="19">
        <v>2016.0</v>
      </c>
      <c r="C27" s="19" t="s">
        <v>85</v>
      </c>
      <c r="D27" s="20" t="s">
        <v>174</v>
      </c>
      <c r="E27" s="20">
        <v>70.0</v>
      </c>
      <c r="F27" s="20">
        <v>73.0</v>
      </c>
      <c r="G27" s="20">
        <v>71.0</v>
      </c>
      <c r="H27" s="20">
        <v>69.0</v>
      </c>
      <c r="I27" s="20">
        <v>283.0</v>
      </c>
      <c r="J27" s="19">
        <f>+3</f>
        <v>3</v>
      </c>
      <c r="K27" s="21">
        <v>147900.0</v>
      </c>
      <c r="L27" s="20">
        <v>13.0</v>
      </c>
      <c r="M27" s="20">
        <v>19.0</v>
      </c>
      <c r="N27" s="20">
        <v>24.0</v>
      </c>
      <c r="O27" s="20">
        <v>24.0</v>
      </c>
      <c r="P27" s="20">
        <v>27.0</v>
      </c>
      <c r="Q27" s="19" t="s">
        <v>159</v>
      </c>
      <c r="R27" s="22">
        <v>297.3</v>
      </c>
      <c r="S27" s="20">
        <v>20.0</v>
      </c>
      <c r="T27" s="20">
        <v>46.0</v>
      </c>
      <c r="U27" s="19">
        <v>16.0</v>
      </c>
      <c r="V27" s="20">
        <v>29.5</v>
      </c>
      <c r="W27" s="20">
        <v>118.0</v>
      </c>
      <c r="X27" s="19" t="s">
        <v>152</v>
      </c>
      <c r="Y27" s="20">
        <f t="shared" ref="Y27:Y28" si="3">+1</f>
        <v>1</v>
      </c>
      <c r="Z27" s="20">
        <f>+4</f>
        <v>4</v>
      </c>
      <c r="AA27" s="20">
        <v>-2.0</v>
      </c>
      <c r="AB27" s="20">
        <v>0.0</v>
      </c>
      <c r="AC27" s="20">
        <v>11.0</v>
      </c>
      <c r="AD27" s="20">
        <v>48.0</v>
      </c>
      <c r="AE27" s="20">
        <v>12.0</v>
      </c>
      <c r="AF27" s="20">
        <v>1.0</v>
      </c>
      <c r="AG27" s="22">
        <v>54.0</v>
      </c>
    </row>
    <row r="28">
      <c r="A28" s="19" t="s">
        <v>141</v>
      </c>
      <c r="B28" s="19">
        <v>2016.0</v>
      </c>
      <c r="C28" s="19" t="s">
        <v>69</v>
      </c>
      <c r="D28" s="20">
        <v>26.0</v>
      </c>
      <c r="E28" s="20">
        <v>67.0</v>
      </c>
      <c r="F28" s="20">
        <v>70.0</v>
      </c>
      <c r="G28" s="20">
        <v>76.0</v>
      </c>
      <c r="H28" s="20">
        <v>71.0</v>
      </c>
      <c r="I28" s="20">
        <v>284.0</v>
      </c>
      <c r="J28" s="19">
        <f>+4</f>
        <v>4</v>
      </c>
      <c r="K28" s="21">
        <v>142800.0</v>
      </c>
      <c r="L28" s="20">
        <v>4.0</v>
      </c>
      <c r="M28" s="20">
        <v>3.0</v>
      </c>
      <c r="N28" s="20">
        <v>20.0</v>
      </c>
      <c r="O28" s="20">
        <v>26.0</v>
      </c>
      <c r="P28" s="20">
        <v>32.0</v>
      </c>
      <c r="Q28" s="19" t="s">
        <v>161</v>
      </c>
      <c r="R28" s="22">
        <v>295.0</v>
      </c>
      <c r="S28" s="20">
        <v>23.0</v>
      </c>
      <c r="T28" s="20">
        <v>44.0</v>
      </c>
      <c r="U28" s="19" t="s">
        <v>160</v>
      </c>
      <c r="V28" s="20">
        <v>29.5</v>
      </c>
      <c r="W28" s="20">
        <v>118.0</v>
      </c>
      <c r="X28" s="19" t="s">
        <v>152</v>
      </c>
      <c r="Y28" s="20">
        <f t="shared" si="3"/>
        <v>1</v>
      </c>
      <c r="Z28" s="20">
        <f>+6</f>
        <v>6</v>
      </c>
      <c r="AA28" s="20">
        <v>-3.0</v>
      </c>
      <c r="AB28" s="20">
        <v>0.0</v>
      </c>
      <c r="AC28" s="20">
        <v>12.0</v>
      </c>
      <c r="AD28" s="20">
        <v>45.0</v>
      </c>
      <c r="AE28" s="20">
        <v>14.0</v>
      </c>
      <c r="AF28" s="20">
        <v>1.0</v>
      </c>
      <c r="AG28" s="22">
        <v>53.5</v>
      </c>
    </row>
    <row r="29">
      <c r="A29" s="19" t="s">
        <v>141</v>
      </c>
      <c r="B29" s="19">
        <v>2016.0</v>
      </c>
      <c r="C29" s="19" t="s">
        <v>178</v>
      </c>
      <c r="D29" s="20">
        <v>29.0</v>
      </c>
      <c r="E29" s="20">
        <v>77.0</v>
      </c>
      <c r="F29" s="20">
        <v>74.0</v>
      </c>
      <c r="G29" s="20">
        <v>72.0</v>
      </c>
      <c r="H29" s="20">
        <v>70.0</v>
      </c>
      <c r="I29" s="20">
        <v>293.0</v>
      </c>
      <c r="J29" s="19">
        <f>+13</f>
        <v>13</v>
      </c>
      <c r="K29" s="21">
        <v>137700.0</v>
      </c>
      <c r="L29" s="20">
        <v>29.0</v>
      </c>
      <c r="M29" s="20">
        <v>29.0</v>
      </c>
      <c r="N29" s="20">
        <v>29.0</v>
      </c>
      <c r="O29" s="20">
        <v>29.0</v>
      </c>
      <c r="P29" s="20">
        <v>33.0</v>
      </c>
      <c r="Q29" s="19">
        <v>4.0</v>
      </c>
      <c r="R29" s="22">
        <v>284.5</v>
      </c>
      <c r="S29" s="20">
        <v>28.0</v>
      </c>
      <c r="T29" s="20">
        <v>49.0</v>
      </c>
      <c r="U29" s="19" t="s">
        <v>158</v>
      </c>
      <c r="V29" s="20">
        <v>31.0</v>
      </c>
      <c r="W29" s="20">
        <v>124.0</v>
      </c>
      <c r="X29" s="19">
        <v>29.0</v>
      </c>
      <c r="Y29" s="20">
        <f t="shared" ref="Y29:Y30" si="4">+2</f>
        <v>2</v>
      </c>
      <c r="Z29" s="20">
        <f>+14</f>
        <v>14</v>
      </c>
      <c r="AA29" s="20">
        <v>-3.0</v>
      </c>
      <c r="AB29" s="20">
        <v>0.0</v>
      </c>
      <c r="AC29" s="20">
        <v>13.0</v>
      </c>
      <c r="AD29" s="20">
        <v>39.0</v>
      </c>
      <c r="AE29" s="20">
        <v>16.0</v>
      </c>
      <c r="AF29" s="20">
        <v>4.0</v>
      </c>
      <c r="AG29" s="22">
        <v>49.5</v>
      </c>
    </row>
    <row r="30">
      <c r="A30" s="19" t="s">
        <v>141</v>
      </c>
      <c r="B30" s="19">
        <v>2016.0</v>
      </c>
      <c r="C30" s="19" t="s">
        <v>179</v>
      </c>
      <c r="D30" s="20">
        <v>28.0</v>
      </c>
      <c r="E30" s="20">
        <v>74.0</v>
      </c>
      <c r="F30" s="20">
        <v>74.0</v>
      </c>
      <c r="G30" s="20">
        <v>71.0</v>
      </c>
      <c r="H30" s="20">
        <v>68.0</v>
      </c>
      <c r="I30" s="20">
        <v>287.0</v>
      </c>
      <c r="J30" s="19">
        <f>+7</f>
        <v>7</v>
      </c>
      <c r="K30" s="21">
        <v>139400.0</v>
      </c>
      <c r="L30" s="20">
        <v>24.0</v>
      </c>
      <c r="M30" s="20">
        <v>28.0</v>
      </c>
      <c r="N30" s="20">
        <v>28.0</v>
      </c>
      <c r="O30" s="20">
        <v>28.0</v>
      </c>
      <c r="P30" s="20">
        <v>22.0</v>
      </c>
      <c r="Q30" s="19">
        <v>27.0</v>
      </c>
      <c r="R30" s="22">
        <v>310.6</v>
      </c>
      <c r="S30" s="20">
        <v>5.0</v>
      </c>
      <c r="T30" s="20">
        <v>40.0</v>
      </c>
      <c r="U30" s="19">
        <v>28.0</v>
      </c>
      <c r="V30" s="20">
        <v>30.0</v>
      </c>
      <c r="W30" s="20">
        <v>120.0</v>
      </c>
      <c r="X30" s="19" t="s">
        <v>156</v>
      </c>
      <c r="Y30" s="20">
        <f t="shared" si="4"/>
        <v>2</v>
      </c>
      <c r="Z30" s="20">
        <f>+9</f>
        <v>9</v>
      </c>
      <c r="AA30" s="20">
        <v>-4.0</v>
      </c>
      <c r="AB30" s="20">
        <v>0.0</v>
      </c>
      <c r="AC30" s="20">
        <v>11.0</v>
      </c>
      <c r="AD30" s="20">
        <v>44.0</v>
      </c>
      <c r="AE30" s="20">
        <v>16.0</v>
      </c>
      <c r="AF30" s="20">
        <v>1.0</v>
      </c>
      <c r="AG30" s="22">
        <v>49.0</v>
      </c>
    </row>
    <row r="31">
      <c r="A31" s="19" t="s">
        <v>141</v>
      </c>
      <c r="B31" s="19">
        <v>2016.0</v>
      </c>
      <c r="C31" s="19" t="s">
        <v>24</v>
      </c>
      <c r="D31" s="20" t="s">
        <v>181</v>
      </c>
      <c r="E31" s="20">
        <v>67.0</v>
      </c>
      <c r="F31" s="20">
        <v>0.0</v>
      </c>
      <c r="G31" s="20">
        <v>0.0</v>
      </c>
      <c r="H31" s="20">
        <v>0.0</v>
      </c>
      <c r="I31" s="20">
        <v>67.0</v>
      </c>
      <c r="J31" s="19">
        <v>-3.0</v>
      </c>
      <c r="K31" s="21">
        <v>0.0</v>
      </c>
      <c r="L31" s="20">
        <v>4.0</v>
      </c>
      <c r="M31" s="20">
        <v>0.0</v>
      </c>
      <c r="N31" s="20">
        <v>0.0</v>
      </c>
      <c r="O31" s="20">
        <v>0.0</v>
      </c>
      <c r="P31" s="20">
        <v>5.0</v>
      </c>
      <c r="Q31" s="19">
        <v>0.0</v>
      </c>
      <c r="R31" s="22">
        <v>326.0</v>
      </c>
      <c r="S31" s="20">
        <v>0.0</v>
      </c>
      <c r="T31" s="20">
        <v>12.0</v>
      </c>
      <c r="U31" s="19">
        <v>0.0</v>
      </c>
      <c r="V31" s="20">
        <v>28.0</v>
      </c>
      <c r="W31" s="20">
        <v>28.0</v>
      </c>
      <c r="X31" s="19">
        <v>0.0</v>
      </c>
      <c r="Y31" s="20" t="s">
        <v>145</v>
      </c>
      <c r="Z31" s="20">
        <v>-2.0</v>
      </c>
      <c r="AA31" s="20">
        <v>-1.0</v>
      </c>
      <c r="AB31" s="20">
        <v>0.0</v>
      </c>
      <c r="AC31" s="20">
        <v>4.0</v>
      </c>
      <c r="AD31" s="20">
        <v>13.0</v>
      </c>
      <c r="AE31" s="20">
        <v>1.0</v>
      </c>
      <c r="AF31" s="20">
        <v>0.0</v>
      </c>
      <c r="AG31" s="22">
        <v>18.0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29"/>
    <col customWidth="1" min="2" max="2" width="4.43"/>
    <col customWidth="1" min="3" max="3" width="13.43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15" t="s">
        <v>113</v>
      </c>
      <c r="B1" s="15" t="s">
        <v>114</v>
      </c>
      <c r="C1" s="15" t="s">
        <v>87</v>
      </c>
      <c r="D1" s="16" t="s">
        <v>115</v>
      </c>
      <c r="E1" s="16" t="s">
        <v>116</v>
      </c>
      <c r="F1" s="16" t="s">
        <v>117</v>
      </c>
      <c r="G1" s="16" t="s">
        <v>118</v>
      </c>
      <c r="H1" s="16" t="s">
        <v>119</v>
      </c>
      <c r="I1" s="16" t="s">
        <v>120</v>
      </c>
      <c r="J1" s="15" t="s">
        <v>121</v>
      </c>
      <c r="K1" s="17" t="s">
        <v>122</v>
      </c>
      <c r="L1" s="16" t="s">
        <v>123</v>
      </c>
      <c r="M1" s="16" t="s">
        <v>124</v>
      </c>
      <c r="N1" s="16" t="s">
        <v>125</v>
      </c>
      <c r="O1" s="16" t="s">
        <v>126</v>
      </c>
      <c r="P1" s="16" t="s">
        <v>127</v>
      </c>
      <c r="Q1" s="15" t="s">
        <v>106</v>
      </c>
      <c r="R1" s="18" t="s">
        <v>128</v>
      </c>
      <c r="S1" s="16" t="s">
        <v>106</v>
      </c>
      <c r="T1" s="16" t="s">
        <v>129</v>
      </c>
      <c r="U1" s="15" t="s">
        <v>106</v>
      </c>
      <c r="V1" s="16" t="s">
        <v>130</v>
      </c>
      <c r="W1" s="16" t="s">
        <v>131</v>
      </c>
      <c r="X1" s="15" t="s">
        <v>106</v>
      </c>
      <c r="Y1" s="16" t="s">
        <v>132</v>
      </c>
      <c r="Z1" s="16" t="s">
        <v>133</v>
      </c>
      <c r="AA1" s="16" t="s">
        <v>134</v>
      </c>
      <c r="AB1" s="16" t="s">
        <v>135</v>
      </c>
      <c r="AC1" s="16" t="s">
        <v>136</v>
      </c>
      <c r="AD1" s="16" t="s">
        <v>137</v>
      </c>
      <c r="AE1" s="16" t="s">
        <v>138</v>
      </c>
      <c r="AF1" s="16" t="s">
        <v>139</v>
      </c>
      <c r="AG1" s="18" t="s">
        <v>140</v>
      </c>
    </row>
    <row r="2">
      <c r="A2" s="19" t="s">
        <v>141</v>
      </c>
      <c r="B2" s="19">
        <v>2015.0</v>
      </c>
      <c r="C2" s="21" t="s">
        <v>7</v>
      </c>
      <c r="D2" s="20">
        <v>1.0</v>
      </c>
      <c r="E2" s="20">
        <v>68.0</v>
      </c>
      <c r="F2" s="20">
        <v>66.0</v>
      </c>
      <c r="G2" s="20">
        <v>68.0</v>
      </c>
      <c r="H2" s="20">
        <v>69.0</v>
      </c>
      <c r="I2" s="20">
        <v>271.0</v>
      </c>
      <c r="J2" s="20">
        <v>-9.0</v>
      </c>
      <c r="K2" s="21">
        <v>1485000.0</v>
      </c>
      <c r="L2" s="20">
        <v>5.0</v>
      </c>
      <c r="M2" s="20">
        <v>2.0</v>
      </c>
      <c r="N2" s="20">
        <v>1.0</v>
      </c>
      <c r="O2" s="20">
        <v>1.0</v>
      </c>
      <c r="P2" s="20">
        <v>36.0</v>
      </c>
      <c r="Q2" s="19" t="s">
        <v>151</v>
      </c>
      <c r="R2" s="22">
        <v>282.3</v>
      </c>
      <c r="S2" s="20">
        <v>16.0</v>
      </c>
      <c r="T2" s="20">
        <v>47.0</v>
      </c>
      <c r="U2" s="19" t="s">
        <v>198</v>
      </c>
      <c r="V2" s="20">
        <v>27.3</v>
      </c>
      <c r="W2" s="20">
        <v>109.0</v>
      </c>
      <c r="X2" s="19" t="s">
        <v>150</v>
      </c>
      <c r="Y2" s="20">
        <v>-3.0</v>
      </c>
      <c r="Z2" s="20" t="s">
        <v>145</v>
      </c>
      <c r="AA2" s="20">
        <v>-6.0</v>
      </c>
      <c r="AB2" s="20">
        <v>0.0</v>
      </c>
      <c r="AC2" s="20">
        <v>14.0</v>
      </c>
      <c r="AD2" s="20">
        <v>53.0</v>
      </c>
      <c r="AE2" s="20">
        <v>5.0</v>
      </c>
      <c r="AF2" s="20">
        <v>0.0</v>
      </c>
      <c r="AG2" s="22">
        <v>96.0</v>
      </c>
    </row>
    <row r="3">
      <c r="A3" s="19" t="s">
        <v>141</v>
      </c>
      <c r="B3" s="19">
        <v>2015.0</v>
      </c>
      <c r="C3" s="19" t="s">
        <v>205</v>
      </c>
      <c r="D3" s="20" t="s">
        <v>147</v>
      </c>
      <c r="E3" s="20">
        <v>63.0</v>
      </c>
      <c r="F3" s="20">
        <v>68.0</v>
      </c>
      <c r="G3" s="20">
        <v>72.0</v>
      </c>
      <c r="H3" s="20">
        <v>72.0</v>
      </c>
      <c r="I3" s="20">
        <v>275.0</v>
      </c>
      <c r="J3" s="19">
        <v>-5.0</v>
      </c>
      <c r="K3" s="21">
        <v>618750.0</v>
      </c>
      <c r="L3" s="20">
        <v>1.0</v>
      </c>
      <c r="M3" s="20">
        <v>1.0</v>
      </c>
      <c r="N3" s="20">
        <v>2.0</v>
      </c>
      <c r="O3" s="20">
        <v>2.0</v>
      </c>
      <c r="P3" s="20">
        <v>41.0</v>
      </c>
      <c r="Q3" s="19">
        <v>1.0</v>
      </c>
      <c r="R3" s="22">
        <v>275.5</v>
      </c>
      <c r="S3" s="20">
        <v>22.0</v>
      </c>
      <c r="T3" s="20">
        <v>52.0</v>
      </c>
      <c r="U3" s="19">
        <v>2.0</v>
      </c>
      <c r="V3" s="20">
        <v>30.0</v>
      </c>
      <c r="W3" s="20">
        <v>120.0</v>
      </c>
      <c r="X3" s="19" t="s">
        <v>206</v>
      </c>
      <c r="Y3" s="20">
        <v>-4.0</v>
      </c>
      <c r="Z3" s="20">
        <f>+2</f>
        <v>2</v>
      </c>
      <c r="AA3" s="20">
        <v>-3.0</v>
      </c>
      <c r="AB3" s="20">
        <v>1.0</v>
      </c>
      <c r="AC3" s="20">
        <v>15.0</v>
      </c>
      <c r="AD3" s="20">
        <v>45.0</v>
      </c>
      <c r="AE3" s="20">
        <v>10.0</v>
      </c>
      <c r="AF3" s="20">
        <v>1.0</v>
      </c>
      <c r="AG3" s="22">
        <v>89.5</v>
      </c>
    </row>
    <row r="4">
      <c r="A4" s="19" t="s">
        <v>141</v>
      </c>
      <c r="B4" s="19">
        <v>2015.0</v>
      </c>
      <c r="C4" s="19" t="s">
        <v>36</v>
      </c>
      <c r="D4" s="20" t="s">
        <v>147</v>
      </c>
      <c r="E4" s="20">
        <v>70.0</v>
      </c>
      <c r="F4" s="20">
        <v>68.0</v>
      </c>
      <c r="G4" s="20">
        <v>71.0</v>
      </c>
      <c r="H4" s="20">
        <v>66.0</v>
      </c>
      <c r="I4" s="20">
        <v>275.0</v>
      </c>
      <c r="J4" s="19">
        <v>-5.0</v>
      </c>
      <c r="K4" s="21">
        <v>618750.0</v>
      </c>
      <c r="L4" s="20">
        <v>17.0</v>
      </c>
      <c r="M4" s="20">
        <v>7.0</v>
      </c>
      <c r="N4" s="20">
        <v>8.0</v>
      </c>
      <c r="O4" s="20">
        <v>2.0</v>
      </c>
      <c r="P4" s="20">
        <v>32.0</v>
      </c>
      <c r="Q4" s="19">
        <v>14.0</v>
      </c>
      <c r="R4" s="22">
        <v>286.1</v>
      </c>
      <c r="S4" s="20">
        <v>12.0</v>
      </c>
      <c r="T4" s="20">
        <v>49.0</v>
      </c>
      <c r="U4" s="19" t="s">
        <v>197</v>
      </c>
      <c r="V4" s="20">
        <v>29.0</v>
      </c>
      <c r="W4" s="20">
        <v>116.0</v>
      </c>
      <c r="X4" s="19" t="s">
        <v>148</v>
      </c>
      <c r="Y4" s="20">
        <v>-2.0</v>
      </c>
      <c r="Z4" s="20">
        <f>+3</f>
        <v>3</v>
      </c>
      <c r="AA4" s="20">
        <v>-6.0</v>
      </c>
      <c r="AB4" s="20">
        <v>0.0</v>
      </c>
      <c r="AC4" s="20">
        <v>16.0</v>
      </c>
      <c r="AD4" s="20">
        <v>46.0</v>
      </c>
      <c r="AE4" s="20">
        <v>9.0</v>
      </c>
      <c r="AF4" s="20">
        <v>1.0</v>
      </c>
      <c r="AG4" s="22">
        <v>85.5</v>
      </c>
    </row>
    <row r="5">
      <c r="A5" s="19" t="s">
        <v>141</v>
      </c>
      <c r="B5" s="19">
        <v>2015.0</v>
      </c>
      <c r="C5" s="19" t="s">
        <v>207</v>
      </c>
      <c r="D5" s="20" t="s">
        <v>147</v>
      </c>
      <c r="E5" s="20">
        <v>69.0</v>
      </c>
      <c r="F5" s="20">
        <v>72.0</v>
      </c>
      <c r="G5" s="20">
        <v>69.0</v>
      </c>
      <c r="H5" s="20">
        <v>65.0</v>
      </c>
      <c r="I5" s="20">
        <v>275.0</v>
      </c>
      <c r="J5" s="19">
        <v>-5.0</v>
      </c>
      <c r="K5" s="21">
        <v>618750.0</v>
      </c>
      <c r="L5" s="20">
        <v>11.0</v>
      </c>
      <c r="M5" s="20">
        <v>12.0</v>
      </c>
      <c r="N5" s="20">
        <v>10.0</v>
      </c>
      <c r="O5" s="20">
        <v>2.0</v>
      </c>
      <c r="P5" s="20">
        <v>34.0</v>
      </c>
      <c r="Q5" s="19" t="s">
        <v>158</v>
      </c>
      <c r="R5" s="22">
        <v>272.5</v>
      </c>
      <c r="S5" s="20" t="s">
        <v>156</v>
      </c>
      <c r="T5" s="20">
        <v>42.0</v>
      </c>
      <c r="U5" s="19" t="s">
        <v>152</v>
      </c>
      <c r="V5" s="20">
        <v>27.0</v>
      </c>
      <c r="W5" s="20">
        <v>108.0</v>
      </c>
      <c r="X5" s="19">
        <v>2.0</v>
      </c>
      <c r="Y5" s="20" t="s">
        <v>145</v>
      </c>
      <c r="Z5" s="20">
        <v>-5.0</v>
      </c>
      <c r="AA5" s="20" t="s">
        <v>145</v>
      </c>
      <c r="AB5" s="20">
        <v>0.0</v>
      </c>
      <c r="AC5" s="20">
        <v>15.0</v>
      </c>
      <c r="AD5" s="20">
        <v>48.0</v>
      </c>
      <c r="AE5" s="20">
        <v>8.0</v>
      </c>
      <c r="AF5" s="20">
        <v>1.0</v>
      </c>
      <c r="AG5" s="22">
        <v>84.0</v>
      </c>
    </row>
    <row r="6">
      <c r="A6" s="19" t="s">
        <v>141</v>
      </c>
      <c r="B6" s="19">
        <v>2015.0</v>
      </c>
      <c r="C6" s="19" t="s">
        <v>43</v>
      </c>
      <c r="D6" s="20" t="s">
        <v>161</v>
      </c>
      <c r="E6" s="20">
        <v>65.0</v>
      </c>
      <c r="F6" s="20">
        <v>70.0</v>
      </c>
      <c r="G6" s="20">
        <v>71.0</v>
      </c>
      <c r="H6" s="20">
        <v>70.0</v>
      </c>
      <c r="I6" s="20">
        <v>276.0</v>
      </c>
      <c r="J6" s="19">
        <v>-4.0</v>
      </c>
      <c r="K6" s="21">
        <v>302500.0</v>
      </c>
      <c r="L6" s="20">
        <v>2.0</v>
      </c>
      <c r="M6" s="20">
        <v>3.0</v>
      </c>
      <c r="N6" s="20">
        <v>3.0</v>
      </c>
      <c r="O6" s="20">
        <v>5.0</v>
      </c>
      <c r="P6" s="20">
        <v>40.0</v>
      </c>
      <c r="Q6" s="19">
        <v>2.0</v>
      </c>
      <c r="R6" s="22">
        <v>287.3</v>
      </c>
      <c r="S6" s="20">
        <v>11.0</v>
      </c>
      <c r="T6" s="20">
        <v>48.0</v>
      </c>
      <c r="U6" s="19" t="s">
        <v>149</v>
      </c>
      <c r="V6" s="20">
        <v>28.5</v>
      </c>
      <c r="W6" s="20">
        <v>114.0</v>
      </c>
      <c r="X6" s="19" t="s">
        <v>195</v>
      </c>
      <c r="Y6" s="20">
        <f>+2</f>
        <v>2</v>
      </c>
      <c r="Z6" s="20">
        <v>-1.0</v>
      </c>
      <c r="AA6" s="20">
        <v>-5.0</v>
      </c>
      <c r="AB6" s="20">
        <v>0.0</v>
      </c>
      <c r="AC6" s="20">
        <v>16.0</v>
      </c>
      <c r="AD6" s="20">
        <v>46.0</v>
      </c>
      <c r="AE6" s="20">
        <v>8.0</v>
      </c>
      <c r="AF6" s="20">
        <v>2.0</v>
      </c>
      <c r="AG6" s="22">
        <v>79.0</v>
      </c>
    </row>
    <row r="7">
      <c r="A7" s="19" t="s">
        <v>141</v>
      </c>
      <c r="B7" s="19">
        <v>2015.0</v>
      </c>
      <c r="C7" s="19" t="s">
        <v>12</v>
      </c>
      <c r="D7" s="20" t="s">
        <v>161</v>
      </c>
      <c r="E7" s="20">
        <v>69.0</v>
      </c>
      <c r="F7" s="20">
        <v>72.0</v>
      </c>
      <c r="G7" s="20">
        <v>71.0</v>
      </c>
      <c r="H7" s="20">
        <v>64.0</v>
      </c>
      <c r="I7" s="20">
        <v>276.0</v>
      </c>
      <c r="J7" s="19">
        <v>-4.0</v>
      </c>
      <c r="K7" s="21">
        <v>302500.0</v>
      </c>
      <c r="L7" s="20">
        <v>11.0</v>
      </c>
      <c r="M7" s="20">
        <v>12.0</v>
      </c>
      <c r="N7" s="20">
        <v>17.0</v>
      </c>
      <c r="O7" s="20">
        <v>5.0</v>
      </c>
      <c r="P7" s="20">
        <v>37.0</v>
      </c>
      <c r="Q7" s="19" t="s">
        <v>161</v>
      </c>
      <c r="R7" s="22">
        <v>302.6</v>
      </c>
      <c r="S7" s="20">
        <v>1.0</v>
      </c>
      <c r="T7" s="20">
        <v>51.0</v>
      </c>
      <c r="U7" s="19">
        <v>3.0</v>
      </c>
      <c r="V7" s="20">
        <v>29.0</v>
      </c>
      <c r="W7" s="20">
        <v>116.0</v>
      </c>
      <c r="X7" s="19" t="s">
        <v>148</v>
      </c>
      <c r="Y7" s="20" t="s">
        <v>145</v>
      </c>
      <c r="Z7" s="20">
        <f>+1</f>
        <v>1</v>
      </c>
      <c r="AA7" s="20">
        <v>-5.0</v>
      </c>
      <c r="AB7" s="20">
        <v>0.0</v>
      </c>
      <c r="AC7" s="20">
        <v>16.0</v>
      </c>
      <c r="AD7" s="20">
        <v>44.0</v>
      </c>
      <c r="AE7" s="20">
        <v>12.0</v>
      </c>
      <c r="AF7" s="20">
        <v>0.0</v>
      </c>
      <c r="AG7" s="22">
        <v>78.0</v>
      </c>
    </row>
    <row r="8">
      <c r="A8" s="19" t="s">
        <v>141</v>
      </c>
      <c r="B8" s="19">
        <v>2015.0</v>
      </c>
      <c r="C8" s="19" t="s">
        <v>169</v>
      </c>
      <c r="D8" s="20" t="s">
        <v>161</v>
      </c>
      <c r="E8" s="20">
        <v>70.0</v>
      </c>
      <c r="F8" s="20">
        <v>71.0</v>
      </c>
      <c r="G8" s="20">
        <v>68.0</v>
      </c>
      <c r="H8" s="20">
        <v>67.0</v>
      </c>
      <c r="I8" s="20">
        <v>276.0</v>
      </c>
      <c r="J8" s="19">
        <v>-4.0</v>
      </c>
      <c r="K8" s="21">
        <v>302500.0</v>
      </c>
      <c r="L8" s="20">
        <v>17.0</v>
      </c>
      <c r="M8" s="20">
        <v>12.0</v>
      </c>
      <c r="N8" s="20">
        <v>8.0</v>
      </c>
      <c r="O8" s="20">
        <v>5.0</v>
      </c>
      <c r="P8" s="20">
        <v>30.0</v>
      </c>
      <c r="Q8" s="19" t="s">
        <v>201</v>
      </c>
      <c r="R8" s="22">
        <v>290.3</v>
      </c>
      <c r="S8" s="20" t="s">
        <v>149</v>
      </c>
      <c r="T8" s="20">
        <v>43.0</v>
      </c>
      <c r="U8" s="19" t="s">
        <v>148</v>
      </c>
      <c r="V8" s="20">
        <v>27.5</v>
      </c>
      <c r="W8" s="20">
        <v>110.0</v>
      </c>
      <c r="X8" s="19" t="s">
        <v>161</v>
      </c>
      <c r="Y8" s="20" t="s">
        <v>145</v>
      </c>
      <c r="Z8" s="20" t="s">
        <v>145</v>
      </c>
      <c r="AA8" s="20">
        <v>-4.0</v>
      </c>
      <c r="AB8" s="20">
        <v>0.0</v>
      </c>
      <c r="AC8" s="20">
        <v>13.0</v>
      </c>
      <c r="AD8" s="20">
        <v>50.0</v>
      </c>
      <c r="AE8" s="20">
        <v>9.0</v>
      </c>
      <c r="AF8" s="20">
        <v>0.0</v>
      </c>
      <c r="AG8" s="22">
        <v>73.5</v>
      </c>
    </row>
    <row r="9">
      <c r="A9" s="19" t="s">
        <v>141</v>
      </c>
      <c r="B9" s="19">
        <v>2015.0</v>
      </c>
      <c r="C9" s="19" t="s">
        <v>210</v>
      </c>
      <c r="D9" s="20" t="s">
        <v>155</v>
      </c>
      <c r="E9" s="20">
        <v>66.0</v>
      </c>
      <c r="F9" s="20">
        <v>70.0</v>
      </c>
      <c r="G9" s="20">
        <v>71.0</v>
      </c>
      <c r="H9" s="20">
        <v>70.0</v>
      </c>
      <c r="I9" s="20">
        <v>277.0</v>
      </c>
      <c r="J9" s="19">
        <v>-3.0</v>
      </c>
      <c r="K9" s="21">
        <v>255750.0</v>
      </c>
      <c r="L9" s="20">
        <v>3.0</v>
      </c>
      <c r="M9" s="20">
        <v>4.0</v>
      </c>
      <c r="N9" s="20">
        <v>5.0</v>
      </c>
      <c r="O9" s="20">
        <v>8.0</v>
      </c>
      <c r="P9" s="20">
        <v>38.0</v>
      </c>
      <c r="Q9" s="19">
        <v>4.0</v>
      </c>
      <c r="R9" s="22">
        <v>277.1</v>
      </c>
      <c r="S9" s="20">
        <v>21.0</v>
      </c>
      <c r="T9" s="20">
        <v>53.0</v>
      </c>
      <c r="U9" s="19">
        <v>1.0</v>
      </c>
      <c r="V9" s="20">
        <v>29.8</v>
      </c>
      <c r="W9" s="20">
        <v>119.0</v>
      </c>
      <c r="X9" s="19" t="s">
        <v>152</v>
      </c>
      <c r="Y9" s="20">
        <f>+1</f>
        <v>1</v>
      </c>
      <c r="Z9" s="20">
        <v>-2.0</v>
      </c>
      <c r="AA9" s="20">
        <v>-2.0</v>
      </c>
      <c r="AB9" s="20">
        <v>0.0</v>
      </c>
      <c r="AC9" s="20">
        <v>16.0</v>
      </c>
      <c r="AD9" s="20">
        <v>44.0</v>
      </c>
      <c r="AE9" s="20">
        <v>11.0</v>
      </c>
      <c r="AF9" s="20">
        <v>1.0</v>
      </c>
      <c r="AG9" s="22">
        <v>72.5</v>
      </c>
    </row>
    <row r="10">
      <c r="A10" s="19" t="s">
        <v>141</v>
      </c>
      <c r="B10" s="19">
        <v>2015.0</v>
      </c>
      <c r="C10" s="19" t="s">
        <v>177</v>
      </c>
      <c r="D10" s="20" t="s">
        <v>155</v>
      </c>
      <c r="E10" s="20">
        <v>68.0</v>
      </c>
      <c r="F10" s="20">
        <v>72.0</v>
      </c>
      <c r="G10" s="20">
        <v>68.0</v>
      </c>
      <c r="H10" s="20">
        <v>69.0</v>
      </c>
      <c r="I10" s="20">
        <v>277.0</v>
      </c>
      <c r="J10" s="19">
        <v>-3.0</v>
      </c>
      <c r="K10" s="21">
        <v>255750.0</v>
      </c>
      <c r="L10" s="20">
        <v>5.0</v>
      </c>
      <c r="M10" s="20">
        <v>9.0</v>
      </c>
      <c r="N10" s="20">
        <v>7.0</v>
      </c>
      <c r="O10" s="20">
        <v>8.0</v>
      </c>
      <c r="P10" s="20">
        <v>25.0</v>
      </c>
      <c r="Q10" s="19">
        <v>27.0</v>
      </c>
      <c r="R10" s="22">
        <v>302.1</v>
      </c>
      <c r="S10" s="20">
        <v>2.0</v>
      </c>
      <c r="T10" s="20">
        <v>45.0</v>
      </c>
      <c r="U10" s="19" t="s">
        <v>162</v>
      </c>
      <c r="V10" s="20">
        <v>28.3</v>
      </c>
      <c r="W10" s="20">
        <v>113.0</v>
      </c>
      <c r="X10" s="19" t="s">
        <v>198</v>
      </c>
      <c r="Y10" s="20">
        <v>-1.0</v>
      </c>
      <c r="Z10" s="20">
        <v>-1.0</v>
      </c>
      <c r="AA10" s="20">
        <v>-1.0</v>
      </c>
      <c r="AB10" s="20">
        <v>0.0</v>
      </c>
      <c r="AC10" s="20">
        <v>15.0</v>
      </c>
      <c r="AD10" s="20">
        <v>45.0</v>
      </c>
      <c r="AE10" s="20">
        <v>12.0</v>
      </c>
      <c r="AF10" s="20">
        <v>0.0</v>
      </c>
      <c r="AG10" s="22">
        <v>70.5</v>
      </c>
    </row>
    <row r="11">
      <c r="A11" s="19" t="s">
        <v>141</v>
      </c>
      <c r="B11" s="19">
        <v>2015.0</v>
      </c>
      <c r="C11" s="19" t="s">
        <v>142</v>
      </c>
      <c r="D11" s="20" t="s">
        <v>201</v>
      </c>
      <c r="E11" s="20">
        <v>66.0</v>
      </c>
      <c r="F11" s="20">
        <v>71.0</v>
      </c>
      <c r="G11" s="20">
        <v>70.0</v>
      </c>
      <c r="H11" s="20">
        <v>74.0</v>
      </c>
      <c r="I11" s="20">
        <v>281.0</v>
      </c>
      <c r="J11" s="19">
        <f>+1</f>
        <v>1</v>
      </c>
      <c r="K11" s="21">
        <v>171600.0</v>
      </c>
      <c r="L11" s="20">
        <v>3.0</v>
      </c>
      <c r="M11" s="20">
        <v>5.0</v>
      </c>
      <c r="N11" s="20">
        <v>5.0</v>
      </c>
      <c r="O11" s="20">
        <v>16.0</v>
      </c>
      <c r="P11" s="20">
        <v>36.0</v>
      </c>
      <c r="Q11" s="19" t="s">
        <v>151</v>
      </c>
      <c r="R11" s="22">
        <v>285.4</v>
      </c>
      <c r="S11" s="20">
        <v>13.0</v>
      </c>
      <c r="T11" s="20">
        <v>44.0</v>
      </c>
      <c r="U11" s="19" t="s">
        <v>166</v>
      </c>
      <c r="V11" s="20">
        <v>27.5</v>
      </c>
      <c r="W11" s="20">
        <v>110.0</v>
      </c>
      <c r="X11" s="19" t="s">
        <v>161</v>
      </c>
      <c r="Y11" s="20">
        <f>+4</f>
        <v>4</v>
      </c>
      <c r="Z11" s="20">
        <f>+1</f>
        <v>1</v>
      </c>
      <c r="AA11" s="20">
        <v>-4.0</v>
      </c>
      <c r="AB11" s="20">
        <v>0.0</v>
      </c>
      <c r="AC11" s="20">
        <v>18.0</v>
      </c>
      <c r="AD11" s="20">
        <v>38.0</v>
      </c>
      <c r="AE11" s="20">
        <v>14.0</v>
      </c>
      <c r="AF11" s="20">
        <v>2.0</v>
      </c>
      <c r="AG11" s="22">
        <v>69.0</v>
      </c>
    </row>
    <row r="12">
      <c r="A12" s="19" t="s">
        <v>141</v>
      </c>
      <c r="B12" s="19">
        <v>2015.0</v>
      </c>
      <c r="C12" s="19" t="s">
        <v>33</v>
      </c>
      <c r="D12" s="20" t="s">
        <v>195</v>
      </c>
      <c r="E12" s="20">
        <v>69.0</v>
      </c>
      <c r="F12" s="20">
        <v>72.0</v>
      </c>
      <c r="G12" s="20">
        <v>69.0</v>
      </c>
      <c r="H12" s="20">
        <v>70.0</v>
      </c>
      <c r="I12" s="20">
        <v>280.0</v>
      </c>
      <c r="J12" s="19" t="s">
        <v>145</v>
      </c>
      <c r="K12" s="21">
        <v>196350.0</v>
      </c>
      <c r="L12" s="20">
        <v>11.0</v>
      </c>
      <c r="M12" s="20">
        <v>12.0</v>
      </c>
      <c r="N12" s="20">
        <v>10.0</v>
      </c>
      <c r="O12" s="20">
        <v>12.0</v>
      </c>
      <c r="P12" s="20">
        <v>31.0</v>
      </c>
      <c r="Q12" s="19">
        <v>15.0</v>
      </c>
      <c r="R12" s="22">
        <v>284.8</v>
      </c>
      <c r="S12" s="20">
        <v>14.0</v>
      </c>
      <c r="T12" s="20">
        <v>44.0</v>
      </c>
      <c r="U12" s="19" t="s">
        <v>166</v>
      </c>
      <c r="V12" s="20">
        <v>28.5</v>
      </c>
      <c r="W12" s="20">
        <v>114.0</v>
      </c>
      <c r="X12" s="19" t="s">
        <v>195</v>
      </c>
      <c r="Y12" s="20">
        <f>+1</f>
        <v>1</v>
      </c>
      <c r="Z12" s="20">
        <f>+2</f>
        <v>2</v>
      </c>
      <c r="AA12" s="20">
        <v>-3.0</v>
      </c>
      <c r="AB12" s="20">
        <v>0.0</v>
      </c>
      <c r="AC12" s="20">
        <v>16.0</v>
      </c>
      <c r="AD12" s="20">
        <v>41.0</v>
      </c>
      <c r="AE12" s="20">
        <v>14.0</v>
      </c>
      <c r="AF12" s="20">
        <v>1.0</v>
      </c>
      <c r="AG12" s="22">
        <v>66.5</v>
      </c>
    </row>
    <row r="13">
      <c r="A13" s="19" t="s">
        <v>141</v>
      </c>
      <c r="B13" s="19">
        <v>2015.0</v>
      </c>
      <c r="C13" s="19" t="s">
        <v>24</v>
      </c>
      <c r="D13" s="20" t="s">
        <v>158</v>
      </c>
      <c r="E13" s="20">
        <v>69.0</v>
      </c>
      <c r="F13" s="20">
        <v>71.0</v>
      </c>
      <c r="G13" s="20">
        <v>70.0</v>
      </c>
      <c r="H13" s="20">
        <v>68.0</v>
      </c>
      <c r="I13" s="20">
        <v>278.0</v>
      </c>
      <c r="J13" s="19">
        <v>-2.0</v>
      </c>
      <c r="K13" s="21">
        <v>228525.0</v>
      </c>
      <c r="L13" s="20">
        <v>11.0</v>
      </c>
      <c r="M13" s="20">
        <v>9.0</v>
      </c>
      <c r="N13" s="20">
        <v>10.0</v>
      </c>
      <c r="O13" s="20">
        <v>10.0</v>
      </c>
      <c r="P13" s="20">
        <v>27.0</v>
      </c>
      <c r="Q13" s="19" t="s">
        <v>156</v>
      </c>
      <c r="R13" s="22">
        <v>299.4</v>
      </c>
      <c r="S13" s="20">
        <v>3.0</v>
      </c>
      <c r="T13" s="20">
        <v>47.0</v>
      </c>
      <c r="U13" s="19" t="s">
        <v>198</v>
      </c>
      <c r="V13" s="20">
        <v>28.8</v>
      </c>
      <c r="W13" s="20">
        <v>115.0</v>
      </c>
      <c r="X13" s="19" t="s">
        <v>144</v>
      </c>
      <c r="Y13" s="20">
        <v>-2.0</v>
      </c>
      <c r="Z13" s="20">
        <f>+1</f>
        <v>1</v>
      </c>
      <c r="AA13" s="20">
        <v>-1.0</v>
      </c>
      <c r="AB13" s="20">
        <v>0.0</v>
      </c>
      <c r="AC13" s="20">
        <v>13.0</v>
      </c>
      <c r="AD13" s="20">
        <v>50.0</v>
      </c>
      <c r="AE13" s="20">
        <v>8.0</v>
      </c>
      <c r="AF13" s="20">
        <v>1.0</v>
      </c>
      <c r="AG13" s="22">
        <v>66.0</v>
      </c>
    </row>
    <row r="14">
      <c r="A14" s="19" t="s">
        <v>141</v>
      </c>
      <c r="B14" s="19">
        <v>2015.0</v>
      </c>
      <c r="C14" s="19" t="s">
        <v>214</v>
      </c>
      <c r="D14" s="20" t="s">
        <v>153</v>
      </c>
      <c r="E14" s="20">
        <v>75.0</v>
      </c>
      <c r="F14" s="20">
        <v>75.0</v>
      </c>
      <c r="G14" s="20">
        <v>69.0</v>
      </c>
      <c r="H14" s="20">
        <v>65.0</v>
      </c>
      <c r="I14" s="20">
        <v>284.0</v>
      </c>
      <c r="J14" s="19">
        <f>+4</f>
        <v>4</v>
      </c>
      <c r="K14" s="21">
        <v>160050.0</v>
      </c>
      <c r="L14" s="20">
        <v>27.0</v>
      </c>
      <c r="M14" s="20">
        <v>27.0</v>
      </c>
      <c r="N14" s="20">
        <v>25.0</v>
      </c>
      <c r="O14" s="20">
        <v>18.0</v>
      </c>
      <c r="P14" s="20">
        <v>34.0</v>
      </c>
      <c r="Q14" s="19" t="s">
        <v>158</v>
      </c>
      <c r="R14" s="22">
        <v>281.5</v>
      </c>
      <c r="S14" s="20">
        <v>17.0</v>
      </c>
      <c r="T14" s="20">
        <v>40.0</v>
      </c>
      <c r="U14" s="19">
        <v>26.0</v>
      </c>
      <c r="V14" s="20">
        <v>27.8</v>
      </c>
      <c r="W14" s="20">
        <v>111.0</v>
      </c>
      <c r="X14" s="19">
        <v>7.0</v>
      </c>
      <c r="Y14" s="20">
        <f>+2</f>
        <v>2</v>
      </c>
      <c r="Z14" s="20">
        <f>+4</f>
        <v>4</v>
      </c>
      <c r="AA14" s="20">
        <v>-2.0</v>
      </c>
      <c r="AB14" s="20">
        <v>1.0</v>
      </c>
      <c r="AC14" s="20">
        <v>14.0</v>
      </c>
      <c r="AD14" s="20">
        <v>41.0</v>
      </c>
      <c r="AE14" s="20">
        <v>12.0</v>
      </c>
      <c r="AF14" s="20">
        <v>4.0</v>
      </c>
      <c r="AG14" s="22">
        <v>65.5</v>
      </c>
    </row>
    <row r="15">
      <c r="A15" s="19" t="s">
        <v>141</v>
      </c>
      <c r="B15" s="19">
        <v>2015.0</v>
      </c>
      <c r="C15" s="19" t="s">
        <v>50</v>
      </c>
      <c r="D15" s="20" t="s">
        <v>158</v>
      </c>
      <c r="E15" s="20">
        <v>71.0</v>
      </c>
      <c r="F15" s="20">
        <v>70.0</v>
      </c>
      <c r="G15" s="20">
        <v>69.0</v>
      </c>
      <c r="H15" s="20">
        <v>68.0</v>
      </c>
      <c r="I15" s="20">
        <v>278.0</v>
      </c>
      <c r="J15" s="19">
        <v>-2.0</v>
      </c>
      <c r="K15" s="21">
        <v>228525.0</v>
      </c>
      <c r="L15" s="20">
        <v>19.0</v>
      </c>
      <c r="M15" s="20">
        <v>12.0</v>
      </c>
      <c r="N15" s="20">
        <v>10.0</v>
      </c>
      <c r="O15" s="20">
        <v>10.0</v>
      </c>
      <c r="P15" s="20">
        <v>33.0</v>
      </c>
      <c r="Q15" s="19" t="s">
        <v>195</v>
      </c>
      <c r="R15" s="22">
        <v>271.1</v>
      </c>
      <c r="S15" s="20">
        <v>27.0</v>
      </c>
      <c r="T15" s="20">
        <v>43.0</v>
      </c>
      <c r="U15" s="19" t="s">
        <v>148</v>
      </c>
      <c r="V15" s="20">
        <v>28.3</v>
      </c>
      <c r="W15" s="20">
        <v>113.0</v>
      </c>
      <c r="X15" s="19" t="s">
        <v>198</v>
      </c>
      <c r="Y15" s="20">
        <f>+1</f>
        <v>1</v>
      </c>
      <c r="Z15" s="20">
        <v>-1.0</v>
      </c>
      <c r="AA15" s="20">
        <v>-2.0</v>
      </c>
      <c r="AB15" s="20">
        <v>0.0</v>
      </c>
      <c r="AC15" s="20">
        <v>13.0</v>
      </c>
      <c r="AD15" s="20">
        <v>48.0</v>
      </c>
      <c r="AE15" s="20">
        <v>11.0</v>
      </c>
      <c r="AF15" s="20">
        <v>0.0</v>
      </c>
      <c r="AG15" s="22">
        <v>64.5</v>
      </c>
    </row>
    <row r="16">
      <c r="A16" s="19" t="s">
        <v>141</v>
      </c>
      <c r="B16" s="19">
        <v>2015.0</v>
      </c>
      <c r="C16" s="19" t="s">
        <v>68</v>
      </c>
      <c r="D16" s="20" t="s">
        <v>195</v>
      </c>
      <c r="E16" s="20">
        <v>69.0</v>
      </c>
      <c r="F16" s="20">
        <v>73.0</v>
      </c>
      <c r="G16" s="20">
        <v>68.0</v>
      </c>
      <c r="H16" s="20">
        <v>70.0</v>
      </c>
      <c r="I16" s="20">
        <v>280.0</v>
      </c>
      <c r="J16" s="19" t="s">
        <v>145</v>
      </c>
      <c r="K16" s="21">
        <v>196350.0</v>
      </c>
      <c r="L16" s="20">
        <v>11.0</v>
      </c>
      <c r="M16" s="20">
        <v>18.0</v>
      </c>
      <c r="N16" s="20">
        <v>10.0</v>
      </c>
      <c r="O16" s="20">
        <v>12.0</v>
      </c>
      <c r="P16" s="20">
        <v>39.0</v>
      </c>
      <c r="Q16" s="19">
        <v>3.0</v>
      </c>
      <c r="R16" s="22">
        <v>288.0</v>
      </c>
      <c r="S16" s="20">
        <v>9.0</v>
      </c>
      <c r="T16" s="20">
        <v>49.0</v>
      </c>
      <c r="U16" s="19" t="s">
        <v>197</v>
      </c>
      <c r="V16" s="20">
        <v>29.8</v>
      </c>
      <c r="W16" s="20">
        <v>119.0</v>
      </c>
      <c r="X16" s="19" t="s">
        <v>152</v>
      </c>
      <c r="Y16" s="20">
        <f>+2</f>
        <v>2</v>
      </c>
      <c r="Z16" s="20">
        <v>-1.0</v>
      </c>
      <c r="AA16" s="20">
        <v>-1.0</v>
      </c>
      <c r="AB16" s="20">
        <v>0.0</v>
      </c>
      <c r="AC16" s="20">
        <v>14.0</v>
      </c>
      <c r="AD16" s="20">
        <v>45.0</v>
      </c>
      <c r="AE16" s="20">
        <v>12.0</v>
      </c>
      <c r="AF16" s="20">
        <v>1.0</v>
      </c>
      <c r="AG16" s="22">
        <v>63.5</v>
      </c>
    </row>
    <row r="17">
      <c r="A17" s="19" t="s">
        <v>141</v>
      </c>
      <c r="B17" s="19">
        <v>2015.0</v>
      </c>
      <c r="C17" s="19" t="s">
        <v>216</v>
      </c>
      <c r="D17" s="20" t="s">
        <v>153</v>
      </c>
      <c r="E17" s="20">
        <v>73.0</v>
      </c>
      <c r="F17" s="20">
        <v>70.0</v>
      </c>
      <c r="G17" s="20">
        <v>72.0</v>
      </c>
      <c r="H17" s="20">
        <v>69.0</v>
      </c>
      <c r="I17" s="20">
        <v>284.0</v>
      </c>
      <c r="J17" s="19">
        <f>+4</f>
        <v>4</v>
      </c>
      <c r="K17" s="21">
        <v>160050.0</v>
      </c>
      <c r="L17" s="20">
        <v>23.0</v>
      </c>
      <c r="M17" s="20">
        <v>20.0</v>
      </c>
      <c r="N17" s="20">
        <v>19.0</v>
      </c>
      <c r="O17" s="20">
        <v>18.0</v>
      </c>
      <c r="P17" s="20">
        <v>36.0</v>
      </c>
      <c r="Q17" s="19" t="s">
        <v>151</v>
      </c>
      <c r="R17" s="22">
        <v>274.8</v>
      </c>
      <c r="S17" s="20">
        <v>24.0</v>
      </c>
      <c r="T17" s="20">
        <v>48.0</v>
      </c>
      <c r="U17" s="19" t="s">
        <v>149</v>
      </c>
      <c r="V17" s="20">
        <v>29.0</v>
      </c>
      <c r="W17" s="20">
        <v>116.0</v>
      </c>
      <c r="X17" s="19" t="s">
        <v>148</v>
      </c>
      <c r="Y17" s="20">
        <f>+3</f>
        <v>3</v>
      </c>
      <c r="Z17" s="20">
        <f>+6</f>
        <v>6</v>
      </c>
      <c r="AA17" s="20">
        <v>-5.0</v>
      </c>
      <c r="AB17" s="20">
        <v>0.0</v>
      </c>
      <c r="AC17" s="20">
        <v>16.0</v>
      </c>
      <c r="AD17" s="20">
        <v>39.0</v>
      </c>
      <c r="AE17" s="20">
        <v>14.0</v>
      </c>
      <c r="AF17" s="20">
        <v>3.0</v>
      </c>
      <c r="AG17" s="22">
        <v>62.5</v>
      </c>
    </row>
    <row r="18">
      <c r="A18" s="19" t="s">
        <v>141</v>
      </c>
      <c r="B18" s="19">
        <v>2015.0</v>
      </c>
      <c r="C18" s="19" t="s">
        <v>20</v>
      </c>
      <c r="D18" s="20" t="s">
        <v>195</v>
      </c>
      <c r="E18" s="20">
        <v>69.0</v>
      </c>
      <c r="F18" s="20">
        <v>70.0</v>
      </c>
      <c r="G18" s="20">
        <v>67.0</v>
      </c>
      <c r="H18" s="20">
        <v>74.0</v>
      </c>
      <c r="I18" s="20">
        <v>280.0</v>
      </c>
      <c r="J18" s="19" t="s">
        <v>145</v>
      </c>
      <c r="K18" s="21">
        <v>196350.0</v>
      </c>
      <c r="L18" s="20">
        <v>11.0</v>
      </c>
      <c r="M18" s="20">
        <v>8.0</v>
      </c>
      <c r="N18" s="20">
        <v>3.0</v>
      </c>
      <c r="O18" s="20">
        <v>12.0</v>
      </c>
      <c r="P18" s="20">
        <v>27.0</v>
      </c>
      <c r="Q18" s="19" t="s">
        <v>156</v>
      </c>
      <c r="R18" s="22">
        <v>283.1</v>
      </c>
      <c r="S18" s="20">
        <v>15.0</v>
      </c>
      <c r="T18" s="20">
        <v>45.0</v>
      </c>
      <c r="U18" s="19" t="s">
        <v>162</v>
      </c>
      <c r="V18" s="20">
        <v>28.0</v>
      </c>
      <c r="W18" s="20">
        <v>112.0</v>
      </c>
      <c r="X18" s="19">
        <v>8.0</v>
      </c>
      <c r="Y18" s="20">
        <v>-4.0</v>
      </c>
      <c r="Z18" s="20">
        <f>+5</f>
        <v>5</v>
      </c>
      <c r="AA18" s="20">
        <v>-1.0</v>
      </c>
      <c r="AB18" s="20">
        <v>0.0</v>
      </c>
      <c r="AC18" s="20">
        <v>12.0</v>
      </c>
      <c r="AD18" s="20">
        <v>50.0</v>
      </c>
      <c r="AE18" s="20">
        <v>8.0</v>
      </c>
      <c r="AF18" s="20">
        <v>2.0</v>
      </c>
      <c r="AG18" s="22">
        <v>61.0</v>
      </c>
    </row>
    <row r="19">
      <c r="A19" s="19" t="s">
        <v>141</v>
      </c>
      <c r="B19" s="19">
        <v>2015.0</v>
      </c>
      <c r="C19" s="19" t="s">
        <v>178</v>
      </c>
      <c r="D19" s="20" t="s">
        <v>201</v>
      </c>
      <c r="E19" s="20">
        <v>68.0</v>
      </c>
      <c r="F19" s="20">
        <v>73.0</v>
      </c>
      <c r="G19" s="20">
        <v>70.0</v>
      </c>
      <c r="H19" s="20">
        <v>70.0</v>
      </c>
      <c r="I19" s="20">
        <v>281.0</v>
      </c>
      <c r="J19" s="19">
        <f>+1</f>
        <v>1</v>
      </c>
      <c r="K19" s="21">
        <v>171600.0</v>
      </c>
      <c r="L19" s="20">
        <v>5.0</v>
      </c>
      <c r="M19" s="20">
        <v>12.0</v>
      </c>
      <c r="N19" s="20">
        <v>16.0</v>
      </c>
      <c r="O19" s="20">
        <v>16.0</v>
      </c>
      <c r="P19" s="20">
        <v>37.0</v>
      </c>
      <c r="Q19" s="19" t="s">
        <v>161</v>
      </c>
      <c r="R19" s="22">
        <v>275.1</v>
      </c>
      <c r="S19" s="20">
        <v>23.0</v>
      </c>
      <c r="T19" s="20">
        <v>46.0</v>
      </c>
      <c r="U19" s="19" t="s">
        <v>143</v>
      </c>
      <c r="V19" s="20">
        <v>29.0</v>
      </c>
      <c r="W19" s="20">
        <v>116.0</v>
      </c>
      <c r="X19" s="19" t="s">
        <v>148</v>
      </c>
      <c r="Y19" s="20">
        <f>+4</f>
        <v>4</v>
      </c>
      <c r="Z19" s="20">
        <f>+2</f>
        <v>2</v>
      </c>
      <c r="AA19" s="20">
        <v>-5.0</v>
      </c>
      <c r="AB19" s="20">
        <v>0.0</v>
      </c>
      <c r="AC19" s="20">
        <v>13.0</v>
      </c>
      <c r="AD19" s="20">
        <v>47.0</v>
      </c>
      <c r="AE19" s="20">
        <v>10.0</v>
      </c>
      <c r="AF19" s="20">
        <v>2.0</v>
      </c>
      <c r="AG19" s="22">
        <v>60.5</v>
      </c>
    </row>
    <row r="20">
      <c r="A20" s="19" t="s">
        <v>141</v>
      </c>
      <c r="B20" s="19">
        <v>2015.0</v>
      </c>
      <c r="C20" s="19" t="s">
        <v>226</v>
      </c>
      <c r="D20" s="20" t="s">
        <v>195</v>
      </c>
      <c r="E20" s="20">
        <v>68.0</v>
      </c>
      <c r="F20" s="20">
        <v>69.0</v>
      </c>
      <c r="G20" s="20">
        <v>73.0</v>
      </c>
      <c r="H20" s="20">
        <v>70.0</v>
      </c>
      <c r="I20" s="20">
        <v>280.0</v>
      </c>
      <c r="J20" s="19" t="s">
        <v>145</v>
      </c>
      <c r="K20" s="21">
        <v>196350.0</v>
      </c>
      <c r="L20" s="20">
        <v>5.0</v>
      </c>
      <c r="M20" s="20">
        <v>5.0</v>
      </c>
      <c r="N20" s="20">
        <v>10.0</v>
      </c>
      <c r="O20" s="20">
        <v>12.0</v>
      </c>
      <c r="P20" s="20">
        <v>30.0</v>
      </c>
      <c r="Q20" s="19" t="s">
        <v>201</v>
      </c>
      <c r="R20" s="22">
        <v>289.4</v>
      </c>
      <c r="S20" s="20">
        <v>8.0</v>
      </c>
      <c r="T20" s="20">
        <v>37.0</v>
      </c>
      <c r="U20" s="19">
        <v>27.0</v>
      </c>
      <c r="V20" s="20">
        <v>26.5</v>
      </c>
      <c r="W20" s="20">
        <v>106.0</v>
      </c>
      <c r="X20" s="19">
        <v>1.0</v>
      </c>
      <c r="Y20" s="20">
        <v>-1.0</v>
      </c>
      <c r="Z20" s="20" t="s">
        <v>145</v>
      </c>
      <c r="AA20" s="20">
        <f>+1</f>
        <v>1</v>
      </c>
      <c r="AB20" s="20">
        <v>0.0</v>
      </c>
      <c r="AC20" s="20">
        <v>11.0</v>
      </c>
      <c r="AD20" s="20">
        <v>51.0</v>
      </c>
      <c r="AE20" s="20">
        <v>9.0</v>
      </c>
      <c r="AF20" s="20">
        <v>1.0</v>
      </c>
      <c r="AG20" s="22">
        <v>59.0</v>
      </c>
    </row>
    <row r="21">
      <c r="A21" s="19" t="s">
        <v>141</v>
      </c>
      <c r="B21" s="19">
        <v>2015.0</v>
      </c>
      <c r="C21" s="19" t="s">
        <v>179</v>
      </c>
      <c r="D21" s="20" t="s">
        <v>153</v>
      </c>
      <c r="E21" s="20">
        <v>73.0</v>
      </c>
      <c r="F21" s="20">
        <v>71.0</v>
      </c>
      <c r="G21" s="20">
        <v>74.0</v>
      </c>
      <c r="H21" s="20">
        <v>66.0</v>
      </c>
      <c r="I21" s="20">
        <v>284.0</v>
      </c>
      <c r="J21" s="19">
        <f>+4</f>
        <v>4</v>
      </c>
      <c r="K21" s="21">
        <v>160050.0</v>
      </c>
      <c r="L21" s="20">
        <v>23.0</v>
      </c>
      <c r="M21" s="20">
        <v>21.0</v>
      </c>
      <c r="N21" s="20">
        <v>23.0</v>
      </c>
      <c r="O21" s="20">
        <v>18.0</v>
      </c>
      <c r="P21" s="20">
        <v>28.0</v>
      </c>
      <c r="Q21" s="19" t="s">
        <v>167</v>
      </c>
      <c r="R21" s="22">
        <v>293.5</v>
      </c>
      <c r="S21" s="20">
        <v>5.0</v>
      </c>
      <c r="T21" s="20">
        <v>48.0</v>
      </c>
      <c r="U21" s="19" t="s">
        <v>149</v>
      </c>
      <c r="V21" s="20">
        <v>30.3</v>
      </c>
      <c r="W21" s="20">
        <v>121.0</v>
      </c>
      <c r="X21" s="19" t="s">
        <v>171</v>
      </c>
      <c r="Y21" s="20">
        <f>+2</f>
        <v>2</v>
      </c>
      <c r="Z21" s="20">
        <f t="shared" ref="Z21:Z22" si="1">+4</f>
        <v>4</v>
      </c>
      <c r="AA21" s="20">
        <v>-2.0</v>
      </c>
      <c r="AB21" s="20">
        <v>0.0</v>
      </c>
      <c r="AC21" s="20">
        <v>11.0</v>
      </c>
      <c r="AD21" s="20">
        <v>50.0</v>
      </c>
      <c r="AE21" s="20">
        <v>8.0</v>
      </c>
      <c r="AF21" s="20">
        <v>3.0</v>
      </c>
      <c r="AG21" s="22">
        <v>56.0</v>
      </c>
    </row>
    <row r="22">
      <c r="A22" s="19" t="s">
        <v>141</v>
      </c>
      <c r="B22" s="19">
        <v>2015.0</v>
      </c>
      <c r="C22" s="19" t="s">
        <v>65</v>
      </c>
      <c r="D22" s="20" t="s">
        <v>167</v>
      </c>
      <c r="E22" s="20">
        <v>73.0</v>
      </c>
      <c r="F22" s="20">
        <v>72.0</v>
      </c>
      <c r="G22" s="20">
        <v>70.0</v>
      </c>
      <c r="H22" s="20">
        <v>70.0</v>
      </c>
      <c r="I22" s="20">
        <v>285.0</v>
      </c>
      <c r="J22" s="19">
        <f t="shared" ref="J22:J23" si="2">+5</f>
        <v>5</v>
      </c>
      <c r="K22" s="21">
        <v>148500.0</v>
      </c>
      <c r="L22" s="20">
        <v>23.0</v>
      </c>
      <c r="M22" s="20">
        <v>22.0</v>
      </c>
      <c r="N22" s="20">
        <v>19.0</v>
      </c>
      <c r="O22" s="20">
        <v>22.0</v>
      </c>
      <c r="P22" s="20">
        <v>30.0</v>
      </c>
      <c r="Q22" s="19" t="s">
        <v>201</v>
      </c>
      <c r="R22" s="22">
        <v>278.3</v>
      </c>
      <c r="S22" s="20">
        <v>19.0</v>
      </c>
      <c r="T22" s="20">
        <v>43.0</v>
      </c>
      <c r="U22" s="19" t="s">
        <v>148</v>
      </c>
      <c r="V22" s="20">
        <v>28.8</v>
      </c>
      <c r="W22" s="20">
        <v>115.0</v>
      </c>
      <c r="X22" s="19" t="s">
        <v>144</v>
      </c>
      <c r="Y22" s="20">
        <f>+5</f>
        <v>5</v>
      </c>
      <c r="Z22" s="20">
        <f t="shared" si="1"/>
        <v>4</v>
      </c>
      <c r="AA22" s="20">
        <v>-4.0</v>
      </c>
      <c r="AB22" s="20">
        <v>0.0</v>
      </c>
      <c r="AC22" s="20">
        <v>12.0</v>
      </c>
      <c r="AD22" s="20">
        <v>45.0</v>
      </c>
      <c r="AE22" s="20">
        <v>13.0</v>
      </c>
      <c r="AF22" s="20">
        <v>2.0</v>
      </c>
      <c r="AG22" s="22">
        <v>54.0</v>
      </c>
    </row>
    <row r="23">
      <c r="A23" s="19" t="s">
        <v>141</v>
      </c>
      <c r="B23" s="19">
        <v>2015.0</v>
      </c>
      <c r="C23" s="19" t="s">
        <v>175</v>
      </c>
      <c r="D23" s="20" t="s">
        <v>167</v>
      </c>
      <c r="E23" s="20">
        <v>68.0</v>
      </c>
      <c r="F23" s="20">
        <v>72.0</v>
      </c>
      <c r="G23" s="20">
        <v>75.0</v>
      </c>
      <c r="H23" s="20">
        <v>70.0</v>
      </c>
      <c r="I23" s="20">
        <v>285.0</v>
      </c>
      <c r="J23" s="19">
        <f t="shared" si="2"/>
        <v>5</v>
      </c>
      <c r="K23" s="21">
        <v>148500.0</v>
      </c>
      <c r="L23" s="20">
        <v>5.0</v>
      </c>
      <c r="M23" s="20">
        <v>9.0</v>
      </c>
      <c r="N23" s="20">
        <v>19.0</v>
      </c>
      <c r="O23" s="20">
        <v>22.0</v>
      </c>
      <c r="P23" s="20">
        <v>33.0</v>
      </c>
      <c r="Q23" s="19" t="s">
        <v>195</v>
      </c>
      <c r="R23" s="22">
        <v>280.1</v>
      </c>
      <c r="S23" s="20">
        <v>18.0</v>
      </c>
      <c r="T23" s="20">
        <v>41.0</v>
      </c>
      <c r="U23" s="19" t="s">
        <v>206</v>
      </c>
      <c r="V23" s="20">
        <v>28.3</v>
      </c>
      <c r="W23" s="20">
        <v>113.0</v>
      </c>
      <c r="X23" s="19" t="s">
        <v>198</v>
      </c>
      <c r="Y23" s="20">
        <f t="shared" ref="Y23:Z23" si="3">+4</f>
        <v>4</v>
      </c>
      <c r="Z23" s="20">
        <f t="shared" si="3"/>
        <v>4</v>
      </c>
      <c r="AA23" s="20">
        <v>-3.0</v>
      </c>
      <c r="AB23" s="20">
        <v>0.0</v>
      </c>
      <c r="AC23" s="20">
        <v>12.0</v>
      </c>
      <c r="AD23" s="20">
        <v>43.0</v>
      </c>
      <c r="AE23" s="20">
        <v>17.0</v>
      </c>
      <c r="AF23" s="20">
        <v>0.0</v>
      </c>
      <c r="AG23" s="22">
        <v>53.0</v>
      </c>
    </row>
    <row r="24">
      <c r="A24" s="19" t="s">
        <v>141</v>
      </c>
      <c r="B24" s="19">
        <v>2015.0</v>
      </c>
      <c r="C24" s="19" t="s">
        <v>48</v>
      </c>
      <c r="D24" s="20" t="s">
        <v>153</v>
      </c>
      <c r="E24" s="20">
        <v>68.0</v>
      </c>
      <c r="F24" s="20">
        <v>74.0</v>
      </c>
      <c r="G24" s="20">
        <v>72.0</v>
      </c>
      <c r="H24" s="20">
        <v>70.0</v>
      </c>
      <c r="I24" s="20">
        <v>284.0</v>
      </c>
      <c r="J24" s="19">
        <f>+4</f>
        <v>4</v>
      </c>
      <c r="K24" s="21">
        <v>160050.0</v>
      </c>
      <c r="L24" s="20">
        <v>5.0</v>
      </c>
      <c r="M24" s="20">
        <v>18.0</v>
      </c>
      <c r="N24" s="20">
        <v>18.0</v>
      </c>
      <c r="O24" s="20">
        <v>18.0</v>
      </c>
      <c r="P24" s="20">
        <v>29.0</v>
      </c>
      <c r="Q24" s="19">
        <v>21.0</v>
      </c>
      <c r="R24" s="22">
        <v>299.1</v>
      </c>
      <c r="S24" s="20">
        <v>4.0</v>
      </c>
      <c r="T24" s="20">
        <v>46.0</v>
      </c>
      <c r="U24" s="19" t="s">
        <v>143</v>
      </c>
      <c r="V24" s="20">
        <v>28.8</v>
      </c>
      <c r="W24" s="20">
        <v>115.0</v>
      </c>
      <c r="X24" s="19" t="s">
        <v>144</v>
      </c>
      <c r="Y24" s="20">
        <v>-1.0</v>
      </c>
      <c r="Z24" s="20">
        <f>+6</f>
        <v>6</v>
      </c>
      <c r="AA24" s="20">
        <v>-1.0</v>
      </c>
      <c r="AB24" s="20">
        <v>0.0</v>
      </c>
      <c r="AC24" s="20">
        <v>8.0</v>
      </c>
      <c r="AD24" s="20">
        <v>54.0</v>
      </c>
      <c r="AE24" s="20">
        <v>9.0</v>
      </c>
      <c r="AF24" s="20">
        <v>1.0</v>
      </c>
      <c r="AG24" s="22">
        <v>50.5</v>
      </c>
    </row>
    <row r="25">
      <c r="A25" s="19" t="s">
        <v>141</v>
      </c>
      <c r="B25" s="19">
        <v>2015.0</v>
      </c>
      <c r="C25" s="19" t="s">
        <v>228</v>
      </c>
      <c r="D25" s="20" t="s">
        <v>167</v>
      </c>
      <c r="E25" s="20">
        <v>71.0</v>
      </c>
      <c r="F25" s="20">
        <v>76.0</v>
      </c>
      <c r="G25" s="20">
        <v>71.0</v>
      </c>
      <c r="H25" s="20">
        <v>67.0</v>
      </c>
      <c r="I25" s="20">
        <v>285.0</v>
      </c>
      <c r="J25" s="19">
        <f>+5</f>
        <v>5</v>
      </c>
      <c r="K25" s="21">
        <v>148500.0</v>
      </c>
      <c r="L25" s="20">
        <v>19.0</v>
      </c>
      <c r="M25" s="20">
        <v>25.0</v>
      </c>
      <c r="N25" s="20">
        <v>23.0</v>
      </c>
      <c r="O25" s="20">
        <v>22.0</v>
      </c>
      <c r="P25" s="20">
        <v>22.0</v>
      </c>
      <c r="Q25" s="19">
        <v>28.0</v>
      </c>
      <c r="R25" s="22">
        <v>290.3</v>
      </c>
      <c r="S25" s="20" t="s">
        <v>149</v>
      </c>
      <c r="T25" s="20">
        <v>34.0</v>
      </c>
      <c r="U25" s="19">
        <v>28.0</v>
      </c>
      <c r="V25" s="20">
        <v>27.3</v>
      </c>
      <c r="W25" s="20">
        <v>109.0</v>
      </c>
      <c r="X25" s="19" t="s">
        <v>150</v>
      </c>
      <c r="Y25" s="20">
        <f>+3</f>
        <v>3</v>
      </c>
      <c r="Z25" s="20" t="s">
        <v>145</v>
      </c>
      <c r="AA25" s="20">
        <f>+2</f>
        <v>2</v>
      </c>
      <c r="AB25" s="20">
        <v>0.0</v>
      </c>
      <c r="AC25" s="20">
        <v>8.0</v>
      </c>
      <c r="AD25" s="20">
        <v>51.0</v>
      </c>
      <c r="AE25" s="20">
        <v>13.0</v>
      </c>
      <c r="AF25" s="20">
        <v>0.0</v>
      </c>
      <c r="AG25" s="22">
        <v>47.0</v>
      </c>
    </row>
    <row r="26">
      <c r="A26" s="19" t="s">
        <v>141</v>
      </c>
      <c r="B26" s="19">
        <v>2015.0</v>
      </c>
      <c r="C26" s="19" t="s">
        <v>230</v>
      </c>
      <c r="D26" s="20">
        <v>25.0</v>
      </c>
      <c r="E26" s="20">
        <v>74.0</v>
      </c>
      <c r="F26" s="20">
        <v>73.0</v>
      </c>
      <c r="G26" s="20">
        <v>73.0</v>
      </c>
      <c r="H26" s="20">
        <v>70.0</v>
      </c>
      <c r="I26" s="20">
        <v>290.0</v>
      </c>
      <c r="J26" s="19">
        <f>+10</f>
        <v>10</v>
      </c>
      <c r="K26" s="21">
        <v>141900.0</v>
      </c>
      <c r="L26" s="20">
        <v>26.0</v>
      </c>
      <c r="M26" s="20">
        <v>25.0</v>
      </c>
      <c r="N26" s="20">
        <v>26.0</v>
      </c>
      <c r="O26" s="20">
        <v>25.0</v>
      </c>
      <c r="P26" s="20">
        <v>30.0</v>
      </c>
      <c r="Q26" s="19" t="s">
        <v>201</v>
      </c>
      <c r="R26" s="22">
        <v>287.8</v>
      </c>
      <c r="S26" s="20">
        <v>10.0</v>
      </c>
      <c r="T26" s="20">
        <v>43.0</v>
      </c>
      <c r="U26" s="19" t="s">
        <v>148</v>
      </c>
      <c r="V26" s="20">
        <v>30.0</v>
      </c>
      <c r="W26" s="20">
        <v>120.0</v>
      </c>
      <c r="X26" s="19" t="s">
        <v>206</v>
      </c>
      <c r="Y26" s="20">
        <v>-3.0</v>
      </c>
      <c r="Z26" s="20">
        <f>+14</f>
        <v>14</v>
      </c>
      <c r="AA26" s="20">
        <v>-1.0</v>
      </c>
      <c r="AB26" s="20">
        <v>0.0</v>
      </c>
      <c r="AC26" s="20">
        <v>11.0</v>
      </c>
      <c r="AD26" s="20">
        <v>41.0</v>
      </c>
      <c r="AE26" s="20">
        <v>19.0</v>
      </c>
      <c r="AF26" s="20">
        <v>1.0</v>
      </c>
      <c r="AG26" s="22">
        <v>47.0</v>
      </c>
    </row>
    <row r="27">
      <c r="A27" s="19" t="s">
        <v>141</v>
      </c>
      <c r="B27" s="19">
        <v>2015.0</v>
      </c>
      <c r="C27" s="19" t="s">
        <v>61</v>
      </c>
      <c r="D27" s="20">
        <v>27.0</v>
      </c>
      <c r="E27" s="20">
        <v>72.0</v>
      </c>
      <c r="F27" s="20">
        <v>74.0</v>
      </c>
      <c r="G27" s="20">
        <v>77.0</v>
      </c>
      <c r="H27" s="20">
        <v>71.0</v>
      </c>
      <c r="I27" s="20">
        <v>294.0</v>
      </c>
      <c r="J27" s="19">
        <f>+14</f>
        <v>14</v>
      </c>
      <c r="K27" s="21">
        <v>136950.0</v>
      </c>
      <c r="L27" s="20">
        <v>21.0</v>
      </c>
      <c r="M27" s="20">
        <v>24.0</v>
      </c>
      <c r="N27" s="20">
        <v>27.0</v>
      </c>
      <c r="O27" s="20">
        <v>27.0</v>
      </c>
      <c r="P27" s="20">
        <v>30.0</v>
      </c>
      <c r="Q27" s="19" t="s">
        <v>201</v>
      </c>
      <c r="R27" s="22">
        <v>272.5</v>
      </c>
      <c r="S27" s="20" t="s">
        <v>156</v>
      </c>
      <c r="T27" s="20">
        <v>41.0</v>
      </c>
      <c r="U27" s="19" t="s">
        <v>206</v>
      </c>
      <c r="V27" s="20">
        <v>30.3</v>
      </c>
      <c r="W27" s="20">
        <v>121.0</v>
      </c>
      <c r="X27" s="19" t="s">
        <v>171</v>
      </c>
      <c r="Y27" s="20">
        <f>+6</f>
        <v>6</v>
      </c>
      <c r="Z27" s="20">
        <f>+12</f>
        <v>12</v>
      </c>
      <c r="AA27" s="20">
        <v>-4.0</v>
      </c>
      <c r="AB27" s="20">
        <v>0.0</v>
      </c>
      <c r="AC27" s="20">
        <v>12.0</v>
      </c>
      <c r="AD27" s="20">
        <v>36.0</v>
      </c>
      <c r="AE27" s="20">
        <v>22.0</v>
      </c>
      <c r="AF27" s="20">
        <v>2.0</v>
      </c>
      <c r="AG27" s="22">
        <v>44.0</v>
      </c>
    </row>
    <row r="28">
      <c r="A28" s="19" t="s">
        <v>141</v>
      </c>
      <c r="B28" s="19">
        <v>2015.0</v>
      </c>
      <c r="C28" s="19" t="s">
        <v>213</v>
      </c>
      <c r="D28" s="20">
        <v>26.0</v>
      </c>
      <c r="E28" s="20">
        <v>72.0</v>
      </c>
      <c r="F28" s="20">
        <v>73.0</v>
      </c>
      <c r="G28" s="20">
        <v>72.0</v>
      </c>
      <c r="H28" s="20">
        <v>76.0</v>
      </c>
      <c r="I28" s="20">
        <v>293.0</v>
      </c>
      <c r="J28" s="19">
        <f>+13</f>
        <v>13</v>
      </c>
      <c r="K28" s="21">
        <v>138600.0</v>
      </c>
      <c r="L28" s="20">
        <v>21.0</v>
      </c>
      <c r="M28" s="20">
        <v>22.0</v>
      </c>
      <c r="N28" s="20">
        <v>22.0</v>
      </c>
      <c r="O28" s="20">
        <v>26.0</v>
      </c>
      <c r="P28" s="20">
        <v>28.0</v>
      </c>
      <c r="Q28" s="19" t="s">
        <v>167</v>
      </c>
      <c r="R28" s="22">
        <v>277.8</v>
      </c>
      <c r="S28" s="20">
        <v>20.0</v>
      </c>
      <c r="T28" s="20">
        <v>42.0</v>
      </c>
      <c r="U28" s="19" t="s">
        <v>152</v>
      </c>
      <c r="V28" s="20">
        <v>30.0</v>
      </c>
      <c r="W28" s="20">
        <v>120.0</v>
      </c>
      <c r="X28" s="19" t="s">
        <v>206</v>
      </c>
      <c r="Y28" s="20">
        <f>+2</f>
        <v>2</v>
      </c>
      <c r="Z28" s="20">
        <f>+10</f>
        <v>10</v>
      </c>
      <c r="AA28" s="20">
        <f t="shared" ref="AA28:AA29" si="4">+1</f>
        <v>1</v>
      </c>
      <c r="AB28" s="20">
        <v>0.0</v>
      </c>
      <c r="AC28" s="20">
        <v>8.0</v>
      </c>
      <c r="AD28" s="20">
        <v>46.0</v>
      </c>
      <c r="AE28" s="20">
        <v>16.0</v>
      </c>
      <c r="AF28" s="20">
        <v>2.0</v>
      </c>
      <c r="AG28" s="22">
        <v>40.0</v>
      </c>
    </row>
    <row r="29">
      <c r="A29" s="19" t="s">
        <v>141</v>
      </c>
      <c r="B29" s="19">
        <v>2015.0</v>
      </c>
      <c r="C29" s="19" t="s">
        <v>69</v>
      </c>
      <c r="D29" s="20">
        <v>28.0</v>
      </c>
      <c r="E29" s="20">
        <v>76.0</v>
      </c>
      <c r="F29" s="20">
        <v>77.0</v>
      </c>
      <c r="G29" s="20">
        <v>72.0</v>
      </c>
      <c r="H29" s="20">
        <v>73.0</v>
      </c>
      <c r="I29" s="20">
        <v>298.0</v>
      </c>
      <c r="J29" s="19">
        <f>+18</f>
        <v>18</v>
      </c>
      <c r="K29" s="21">
        <v>135300.0</v>
      </c>
      <c r="L29" s="20">
        <v>28.0</v>
      </c>
      <c r="M29" s="20">
        <v>28.0</v>
      </c>
      <c r="N29" s="20">
        <v>28.0</v>
      </c>
      <c r="O29" s="20">
        <v>28.0</v>
      </c>
      <c r="P29" s="20">
        <v>28.0</v>
      </c>
      <c r="Q29" s="19" t="s">
        <v>167</v>
      </c>
      <c r="R29" s="22">
        <v>269.1</v>
      </c>
      <c r="S29" s="20">
        <v>28.0</v>
      </c>
      <c r="T29" s="20">
        <v>41.0</v>
      </c>
      <c r="U29" s="19" t="s">
        <v>206</v>
      </c>
      <c r="V29" s="20">
        <v>30.8</v>
      </c>
      <c r="W29" s="20">
        <v>123.0</v>
      </c>
      <c r="X29" s="19">
        <v>28.0</v>
      </c>
      <c r="Y29" s="20">
        <f>+4</f>
        <v>4</v>
      </c>
      <c r="Z29" s="20">
        <f>+13</f>
        <v>13</v>
      </c>
      <c r="AA29" s="20">
        <f t="shared" si="4"/>
        <v>1</v>
      </c>
      <c r="AB29" s="20">
        <v>0.0</v>
      </c>
      <c r="AC29" s="20">
        <v>10.0</v>
      </c>
      <c r="AD29" s="20">
        <v>39.0</v>
      </c>
      <c r="AE29" s="20">
        <v>19.0</v>
      </c>
      <c r="AF29" s="20">
        <v>4.0</v>
      </c>
      <c r="AG29" s="22">
        <v>39.0</v>
      </c>
    </row>
    <row r="30">
      <c r="A30" s="19" t="s">
        <v>141</v>
      </c>
      <c r="B30" s="19">
        <v>2015.0</v>
      </c>
      <c r="C30" s="19" t="s">
        <v>232</v>
      </c>
      <c r="D30" s="20" t="s">
        <v>181</v>
      </c>
      <c r="E30" s="20">
        <v>0.0</v>
      </c>
      <c r="F30" s="20">
        <v>0.0</v>
      </c>
      <c r="G30" s="20">
        <v>0.0</v>
      </c>
      <c r="H30" s="20">
        <v>0.0</v>
      </c>
      <c r="I30" s="20">
        <v>0.0</v>
      </c>
      <c r="J30" s="19" t="s">
        <v>145</v>
      </c>
      <c r="K30" s="21">
        <v>0.0</v>
      </c>
      <c r="L30" s="20">
        <v>0.0</v>
      </c>
      <c r="M30" s="20">
        <v>0.0</v>
      </c>
      <c r="N30" s="20">
        <v>0.0</v>
      </c>
      <c r="O30" s="20">
        <v>0.0</v>
      </c>
      <c r="P30" s="20">
        <v>0.0</v>
      </c>
      <c r="Q30" s="19">
        <v>0.0</v>
      </c>
      <c r="R30" s="22">
        <v>0.0</v>
      </c>
      <c r="S30" s="20">
        <v>0.0</v>
      </c>
      <c r="T30" s="20">
        <v>0.0</v>
      </c>
      <c r="U30" s="19">
        <v>0.0</v>
      </c>
      <c r="V30" s="20">
        <v>0.0</v>
      </c>
      <c r="W30" s="20">
        <v>0.0</v>
      </c>
      <c r="X30" s="19">
        <v>0.0</v>
      </c>
      <c r="Y30" s="20" t="s">
        <v>145</v>
      </c>
      <c r="Z30" s="20" t="s">
        <v>145</v>
      </c>
      <c r="AA30" s="20" t="s">
        <v>145</v>
      </c>
      <c r="AB30" s="20">
        <v>0.0</v>
      </c>
      <c r="AC30" s="20">
        <v>0.0</v>
      </c>
      <c r="AD30" s="20">
        <v>0.0</v>
      </c>
      <c r="AE30" s="20">
        <v>0.0</v>
      </c>
      <c r="AF30" s="20">
        <v>0.0</v>
      </c>
      <c r="AG30" s="22">
        <v>0.0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29"/>
    <col customWidth="1" min="2" max="2" width="4.43"/>
    <col customWidth="1" min="3" max="3" width="13.43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15" t="s">
        <v>113</v>
      </c>
      <c r="B1" s="15" t="s">
        <v>114</v>
      </c>
      <c r="C1" s="15" t="s">
        <v>87</v>
      </c>
      <c r="D1" s="16" t="s">
        <v>115</v>
      </c>
      <c r="E1" s="16" t="s">
        <v>116</v>
      </c>
      <c r="F1" s="16" t="s">
        <v>117</v>
      </c>
      <c r="G1" s="16" t="s">
        <v>118</v>
      </c>
      <c r="H1" s="16" t="s">
        <v>119</v>
      </c>
      <c r="I1" s="16" t="s">
        <v>120</v>
      </c>
      <c r="J1" s="15" t="s">
        <v>121</v>
      </c>
      <c r="K1" s="17" t="s">
        <v>122</v>
      </c>
      <c r="L1" s="16" t="s">
        <v>123</v>
      </c>
      <c r="M1" s="16" t="s">
        <v>124</v>
      </c>
      <c r="N1" s="16" t="s">
        <v>125</v>
      </c>
      <c r="O1" s="16" t="s">
        <v>126</v>
      </c>
      <c r="P1" s="16" t="s">
        <v>127</v>
      </c>
      <c r="Q1" s="15" t="s">
        <v>106</v>
      </c>
      <c r="R1" s="18" t="s">
        <v>128</v>
      </c>
      <c r="S1" s="16" t="s">
        <v>106</v>
      </c>
      <c r="T1" s="16" t="s">
        <v>129</v>
      </c>
      <c r="U1" s="15" t="s">
        <v>106</v>
      </c>
      <c r="V1" s="16" t="s">
        <v>130</v>
      </c>
      <c r="W1" s="16" t="s">
        <v>131</v>
      </c>
      <c r="X1" s="15" t="s">
        <v>106</v>
      </c>
      <c r="Y1" s="16" t="s">
        <v>132</v>
      </c>
      <c r="Z1" s="16" t="s">
        <v>133</v>
      </c>
      <c r="AA1" s="16" t="s">
        <v>134</v>
      </c>
      <c r="AB1" s="16" t="s">
        <v>135</v>
      </c>
      <c r="AC1" s="16" t="s">
        <v>136</v>
      </c>
      <c r="AD1" s="16" t="s">
        <v>137</v>
      </c>
      <c r="AE1" s="16" t="s">
        <v>138</v>
      </c>
      <c r="AF1" s="16" t="s">
        <v>139</v>
      </c>
      <c r="AG1" s="18" t="s">
        <v>140</v>
      </c>
    </row>
    <row r="2">
      <c r="A2" s="19" t="s">
        <v>141</v>
      </c>
      <c r="B2" s="19">
        <v>2014.0</v>
      </c>
      <c r="C2" s="19" t="s">
        <v>184</v>
      </c>
      <c r="D2" s="20">
        <v>1.0</v>
      </c>
      <c r="E2" s="20">
        <v>66.0</v>
      </c>
      <c r="F2" s="20">
        <v>66.0</v>
      </c>
      <c r="G2" s="20">
        <v>69.0</v>
      </c>
      <c r="H2" s="20">
        <v>68.0</v>
      </c>
      <c r="I2" s="20">
        <v>269.0</v>
      </c>
      <c r="J2" s="19">
        <v>-11.0</v>
      </c>
      <c r="K2" s="21">
        <v>1440000.0</v>
      </c>
      <c r="L2" s="20">
        <v>1.0</v>
      </c>
      <c r="M2" s="20">
        <v>1.0</v>
      </c>
      <c r="N2" s="20">
        <v>1.0</v>
      </c>
      <c r="O2" s="20">
        <v>1.0</v>
      </c>
      <c r="P2" s="20">
        <v>29.0</v>
      </c>
      <c r="Q2" s="19" t="s">
        <v>152</v>
      </c>
      <c r="R2" s="22">
        <v>296.3</v>
      </c>
      <c r="S2" s="20">
        <v>12.0</v>
      </c>
      <c r="T2" s="20">
        <v>57.0</v>
      </c>
      <c r="U2" s="19">
        <v>1.0</v>
      </c>
      <c r="V2" s="20">
        <v>29.8</v>
      </c>
      <c r="W2" s="20">
        <v>119.0</v>
      </c>
      <c r="X2" s="19" t="s">
        <v>156</v>
      </c>
      <c r="Y2" s="20">
        <v>-3.0</v>
      </c>
      <c r="Z2" s="20">
        <v>-4.0</v>
      </c>
      <c r="AA2" s="20">
        <v>-4.0</v>
      </c>
      <c r="AB2" s="20">
        <v>0.0</v>
      </c>
      <c r="AC2" s="20">
        <v>16.0</v>
      </c>
      <c r="AD2" s="20">
        <v>51.0</v>
      </c>
      <c r="AE2" s="20">
        <v>5.0</v>
      </c>
      <c r="AF2" s="20">
        <v>0.0</v>
      </c>
      <c r="AG2" s="22">
        <v>101.0</v>
      </c>
    </row>
    <row r="3">
      <c r="A3" s="19" t="s">
        <v>141</v>
      </c>
      <c r="B3" s="19">
        <v>2014.0</v>
      </c>
      <c r="C3" s="19" t="s">
        <v>142</v>
      </c>
      <c r="D3" s="20" t="s">
        <v>147</v>
      </c>
      <c r="E3" s="20">
        <v>69.0</v>
      </c>
      <c r="F3" s="20">
        <v>65.0</v>
      </c>
      <c r="G3" s="20">
        <v>67.0</v>
      </c>
      <c r="H3" s="20">
        <v>71.0</v>
      </c>
      <c r="I3" s="20">
        <v>272.0</v>
      </c>
      <c r="J3" s="19">
        <v>-8.0</v>
      </c>
      <c r="K3" s="21">
        <v>708000.0</v>
      </c>
      <c r="L3" s="20">
        <v>11.0</v>
      </c>
      <c r="M3" s="20">
        <v>2.0</v>
      </c>
      <c r="N3" s="20">
        <v>1.0</v>
      </c>
      <c r="O3" s="20">
        <v>2.0</v>
      </c>
      <c r="P3" s="20">
        <v>33.0</v>
      </c>
      <c r="Q3" s="19" t="s">
        <v>149</v>
      </c>
      <c r="R3" s="22">
        <v>301.5</v>
      </c>
      <c r="S3" s="20">
        <v>8.0</v>
      </c>
      <c r="T3" s="20">
        <v>51.0</v>
      </c>
      <c r="U3" s="19" t="s">
        <v>147</v>
      </c>
      <c r="V3" s="20">
        <v>28.5</v>
      </c>
      <c r="W3" s="20">
        <v>114.0</v>
      </c>
      <c r="X3" s="19" t="s">
        <v>195</v>
      </c>
      <c r="Y3" s="20">
        <f t="shared" ref="Y3:Y4" si="1">+1</f>
        <v>1</v>
      </c>
      <c r="Z3" s="20">
        <v>-6.0</v>
      </c>
      <c r="AA3" s="20">
        <v>-3.0</v>
      </c>
      <c r="AB3" s="20">
        <v>1.0</v>
      </c>
      <c r="AC3" s="20">
        <v>17.0</v>
      </c>
      <c r="AD3" s="20">
        <v>44.0</v>
      </c>
      <c r="AE3" s="20">
        <v>9.0</v>
      </c>
      <c r="AF3" s="20">
        <v>1.0</v>
      </c>
      <c r="AG3" s="22">
        <v>95.5</v>
      </c>
    </row>
    <row r="4">
      <c r="A4" s="19" t="s">
        <v>141</v>
      </c>
      <c r="B4" s="19">
        <v>2014.0</v>
      </c>
      <c r="C4" s="19" t="s">
        <v>196</v>
      </c>
      <c r="D4" s="20" t="s">
        <v>147</v>
      </c>
      <c r="E4" s="20">
        <v>67.0</v>
      </c>
      <c r="F4" s="20">
        <v>69.0</v>
      </c>
      <c r="G4" s="20">
        <v>67.0</v>
      </c>
      <c r="H4" s="20">
        <v>69.0</v>
      </c>
      <c r="I4" s="20">
        <v>272.0</v>
      </c>
      <c r="J4" s="19">
        <v>-8.0</v>
      </c>
      <c r="K4" s="21">
        <v>708000.0</v>
      </c>
      <c r="L4" s="20">
        <v>3.0</v>
      </c>
      <c r="M4" s="20">
        <v>5.0</v>
      </c>
      <c r="N4" s="20">
        <v>3.0</v>
      </c>
      <c r="O4" s="20">
        <v>2.0</v>
      </c>
      <c r="P4" s="20">
        <v>43.0</v>
      </c>
      <c r="Q4" s="19">
        <v>1.0</v>
      </c>
      <c r="R4" s="22">
        <v>277.6</v>
      </c>
      <c r="S4" s="20">
        <v>28.0</v>
      </c>
      <c r="T4" s="20">
        <v>51.0</v>
      </c>
      <c r="U4" s="19" t="s">
        <v>147</v>
      </c>
      <c r="V4" s="20">
        <v>28.5</v>
      </c>
      <c r="W4" s="20">
        <v>114.0</v>
      </c>
      <c r="X4" s="19" t="s">
        <v>195</v>
      </c>
      <c r="Y4" s="20">
        <f t="shared" si="1"/>
        <v>1</v>
      </c>
      <c r="Z4" s="20">
        <v>-4.0</v>
      </c>
      <c r="AA4" s="20">
        <v>-5.0</v>
      </c>
      <c r="AB4" s="20">
        <v>0.0</v>
      </c>
      <c r="AC4" s="20">
        <v>18.0</v>
      </c>
      <c r="AD4" s="20">
        <v>44.0</v>
      </c>
      <c r="AE4" s="20">
        <v>10.0</v>
      </c>
      <c r="AF4" s="20">
        <v>0.0</v>
      </c>
      <c r="AG4" s="22">
        <v>91.0</v>
      </c>
    </row>
    <row r="5">
      <c r="A5" s="19" t="s">
        <v>141</v>
      </c>
      <c r="B5" s="19">
        <v>2014.0</v>
      </c>
      <c r="C5" s="21" t="s">
        <v>36</v>
      </c>
      <c r="D5" s="20" t="s">
        <v>197</v>
      </c>
      <c r="E5" s="20">
        <v>72.0</v>
      </c>
      <c r="F5" s="20">
        <v>66.0</v>
      </c>
      <c r="G5" s="20">
        <v>66.0</v>
      </c>
      <c r="H5" s="20">
        <v>69.0</v>
      </c>
      <c r="I5" s="20">
        <v>273.0</v>
      </c>
      <c r="J5" s="21">
        <v>-7.0</v>
      </c>
      <c r="K5" s="21">
        <v>343333.0</v>
      </c>
      <c r="L5" s="20">
        <v>23.0</v>
      </c>
      <c r="M5" s="20">
        <v>10.0</v>
      </c>
      <c r="N5" s="20">
        <v>4.0</v>
      </c>
      <c r="O5" s="20">
        <v>4.0</v>
      </c>
      <c r="P5" s="20">
        <v>32.0</v>
      </c>
      <c r="Q5" s="19" t="s">
        <v>198</v>
      </c>
      <c r="R5" s="22">
        <v>293.9</v>
      </c>
      <c r="S5" s="20">
        <v>13.0</v>
      </c>
      <c r="T5" s="20">
        <v>49.0</v>
      </c>
      <c r="U5" s="19" t="s">
        <v>151</v>
      </c>
      <c r="V5" s="20">
        <v>28.5</v>
      </c>
      <c r="W5" s="20">
        <v>114.0</v>
      </c>
      <c r="X5" s="19" t="s">
        <v>195</v>
      </c>
      <c r="Y5" s="20">
        <f>+3</f>
        <v>3</v>
      </c>
      <c r="Z5" s="20">
        <v>-6.0</v>
      </c>
      <c r="AA5" s="20">
        <v>-4.0</v>
      </c>
      <c r="AB5" s="20">
        <v>0.0</v>
      </c>
      <c r="AC5" s="20">
        <v>18.0</v>
      </c>
      <c r="AD5" s="20">
        <v>43.0</v>
      </c>
      <c r="AE5" s="20">
        <v>11.0</v>
      </c>
      <c r="AF5" s="20">
        <v>0.0</v>
      </c>
      <c r="AG5" s="22">
        <v>86.0</v>
      </c>
    </row>
    <row r="6">
      <c r="A6" s="19" t="s">
        <v>141</v>
      </c>
      <c r="B6" s="19">
        <v>2014.0</v>
      </c>
      <c r="C6" s="19" t="s">
        <v>24</v>
      </c>
      <c r="D6" s="20" t="s">
        <v>197</v>
      </c>
      <c r="E6" s="20">
        <v>67.0</v>
      </c>
      <c r="F6" s="20">
        <v>67.0</v>
      </c>
      <c r="G6" s="20">
        <v>70.0</v>
      </c>
      <c r="H6" s="20">
        <v>69.0</v>
      </c>
      <c r="I6" s="20">
        <v>273.0</v>
      </c>
      <c r="J6" s="19">
        <v>-7.0</v>
      </c>
      <c r="K6" s="21">
        <v>343333.0</v>
      </c>
      <c r="L6" s="20">
        <v>3.0</v>
      </c>
      <c r="M6" s="20">
        <v>2.0</v>
      </c>
      <c r="N6" s="20">
        <v>4.0</v>
      </c>
      <c r="O6" s="20">
        <v>4.0</v>
      </c>
      <c r="P6" s="20">
        <v>23.0</v>
      </c>
      <c r="Q6" s="19">
        <v>29.0</v>
      </c>
      <c r="R6" s="22">
        <v>305.0</v>
      </c>
      <c r="S6" s="20">
        <v>4.0</v>
      </c>
      <c r="T6" s="20">
        <v>43.0</v>
      </c>
      <c r="U6" s="19">
        <v>18.0</v>
      </c>
      <c r="V6" s="20">
        <v>27.3</v>
      </c>
      <c r="W6" s="20">
        <v>109.0</v>
      </c>
      <c r="X6" s="19" t="s">
        <v>150</v>
      </c>
      <c r="Y6" s="20">
        <f t="shared" ref="Y6:Y7" si="2">+5</f>
        <v>5</v>
      </c>
      <c r="Z6" s="20">
        <v>-8.0</v>
      </c>
      <c r="AA6" s="20">
        <v>-4.0</v>
      </c>
      <c r="AB6" s="20">
        <v>0.0</v>
      </c>
      <c r="AC6" s="20">
        <v>16.0</v>
      </c>
      <c r="AD6" s="20">
        <v>47.0</v>
      </c>
      <c r="AE6" s="20">
        <v>9.0</v>
      </c>
      <c r="AF6" s="20">
        <v>0.0</v>
      </c>
      <c r="AG6" s="22">
        <v>83.0</v>
      </c>
    </row>
    <row r="7">
      <c r="A7" s="19" t="s">
        <v>141</v>
      </c>
      <c r="B7" s="19">
        <v>2014.0</v>
      </c>
      <c r="C7" s="19" t="s">
        <v>199</v>
      </c>
      <c r="D7" s="20" t="s">
        <v>197</v>
      </c>
      <c r="E7" s="20">
        <v>66.0</v>
      </c>
      <c r="F7" s="20">
        <v>68.0</v>
      </c>
      <c r="G7" s="20">
        <v>71.0</v>
      </c>
      <c r="H7" s="20">
        <v>68.0</v>
      </c>
      <c r="I7" s="20">
        <v>273.0</v>
      </c>
      <c r="J7" s="19">
        <v>-7.0</v>
      </c>
      <c r="K7" s="21">
        <v>343333.0</v>
      </c>
      <c r="L7" s="20">
        <v>1.0</v>
      </c>
      <c r="M7" s="20">
        <v>2.0</v>
      </c>
      <c r="N7" s="20">
        <v>7.0</v>
      </c>
      <c r="O7" s="20">
        <v>4.0</v>
      </c>
      <c r="P7" s="20">
        <v>31.0</v>
      </c>
      <c r="Q7" s="19" t="s">
        <v>162</v>
      </c>
      <c r="R7" s="22">
        <v>292.9</v>
      </c>
      <c r="S7" s="20" t="s">
        <v>144</v>
      </c>
      <c r="T7" s="20">
        <v>50.0</v>
      </c>
      <c r="U7" s="19" t="s">
        <v>161</v>
      </c>
      <c r="V7" s="20">
        <v>28.0</v>
      </c>
      <c r="W7" s="20">
        <v>112.0</v>
      </c>
      <c r="X7" s="19" t="s">
        <v>149</v>
      </c>
      <c r="Y7" s="20">
        <f t="shared" si="2"/>
        <v>5</v>
      </c>
      <c r="Z7" s="20">
        <v>-6.0</v>
      </c>
      <c r="AA7" s="20">
        <v>-6.0</v>
      </c>
      <c r="AB7" s="20">
        <v>0.0</v>
      </c>
      <c r="AC7" s="20">
        <v>15.0</v>
      </c>
      <c r="AD7" s="20">
        <v>50.0</v>
      </c>
      <c r="AE7" s="20">
        <v>6.0</v>
      </c>
      <c r="AF7" s="20">
        <v>1.0</v>
      </c>
      <c r="AG7" s="22">
        <v>82.0</v>
      </c>
    </row>
    <row r="8">
      <c r="A8" s="19" t="s">
        <v>141</v>
      </c>
      <c r="B8" s="19">
        <v>2014.0</v>
      </c>
      <c r="C8" s="21" t="s">
        <v>154</v>
      </c>
      <c r="D8" s="20" t="s">
        <v>198</v>
      </c>
      <c r="E8" s="20">
        <v>69.0</v>
      </c>
      <c r="F8" s="20">
        <v>72.0</v>
      </c>
      <c r="G8" s="20">
        <v>65.0</v>
      </c>
      <c r="H8" s="20">
        <v>70.0</v>
      </c>
      <c r="I8" s="20">
        <v>276.0</v>
      </c>
      <c r="J8" s="21">
        <v>-4.0</v>
      </c>
      <c r="K8" s="21">
        <v>231667.0</v>
      </c>
      <c r="L8" s="20">
        <v>11.0</v>
      </c>
      <c r="M8" s="20">
        <v>16.0</v>
      </c>
      <c r="N8" s="20">
        <v>10.0</v>
      </c>
      <c r="O8" s="20">
        <v>9.0</v>
      </c>
      <c r="P8" s="20">
        <v>32.0</v>
      </c>
      <c r="Q8" s="19" t="s">
        <v>198</v>
      </c>
      <c r="R8" s="22">
        <v>305.8</v>
      </c>
      <c r="S8" s="20">
        <v>3.0</v>
      </c>
      <c r="T8" s="20">
        <v>49.0</v>
      </c>
      <c r="U8" s="19" t="s">
        <v>151</v>
      </c>
      <c r="V8" s="20">
        <v>28.8</v>
      </c>
      <c r="W8" s="20">
        <v>115.0</v>
      </c>
      <c r="X8" s="19" t="s">
        <v>201</v>
      </c>
      <c r="Y8" s="20">
        <f>+2</f>
        <v>2</v>
      </c>
      <c r="Z8" s="20" t="s">
        <v>145</v>
      </c>
      <c r="AA8" s="20">
        <v>-6.0</v>
      </c>
      <c r="AB8" s="20">
        <v>0.0</v>
      </c>
      <c r="AC8" s="20">
        <v>20.0</v>
      </c>
      <c r="AD8" s="20">
        <v>39.0</v>
      </c>
      <c r="AE8" s="20">
        <v>10.0</v>
      </c>
      <c r="AF8" s="20">
        <v>3.0</v>
      </c>
      <c r="AG8" s="22">
        <v>79.5</v>
      </c>
    </row>
    <row r="9">
      <c r="A9" s="19" t="s">
        <v>141</v>
      </c>
      <c r="B9" s="19">
        <v>2014.0</v>
      </c>
      <c r="C9" s="19" t="s">
        <v>20</v>
      </c>
      <c r="D9" s="20">
        <v>8.0</v>
      </c>
      <c r="E9" s="20">
        <v>69.0</v>
      </c>
      <c r="F9" s="20">
        <v>68.0</v>
      </c>
      <c r="G9" s="20">
        <v>67.0</v>
      </c>
      <c r="H9" s="20">
        <v>71.0</v>
      </c>
      <c r="I9" s="20">
        <v>275.0</v>
      </c>
      <c r="J9" s="19">
        <v>-5.0</v>
      </c>
      <c r="K9" s="21">
        <v>260000.0</v>
      </c>
      <c r="L9" s="20">
        <v>11.0</v>
      </c>
      <c r="M9" s="20">
        <v>9.0</v>
      </c>
      <c r="N9" s="20">
        <v>4.0</v>
      </c>
      <c r="O9" s="20">
        <v>8.0</v>
      </c>
      <c r="P9" s="20">
        <v>31.0</v>
      </c>
      <c r="Q9" s="19" t="s">
        <v>162</v>
      </c>
      <c r="R9" s="22">
        <v>304.9</v>
      </c>
      <c r="S9" s="20">
        <v>5.0</v>
      </c>
      <c r="T9" s="20">
        <v>47.0</v>
      </c>
      <c r="U9" s="19">
        <v>10.0</v>
      </c>
      <c r="V9" s="20">
        <v>27.5</v>
      </c>
      <c r="W9" s="20">
        <v>110.0</v>
      </c>
      <c r="X9" s="19">
        <v>5.0</v>
      </c>
      <c r="Y9" s="20">
        <v>-3.0</v>
      </c>
      <c r="Z9" s="20">
        <f>+2</f>
        <v>2</v>
      </c>
      <c r="AA9" s="20">
        <v>-4.0</v>
      </c>
      <c r="AB9" s="20">
        <v>0.0</v>
      </c>
      <c r="AC9" s="20">
        <v>19.0</v>
      </c>
      <c r="AD9" s="20">
        <v>40.0</v>
      </c>
      <c r="AE9" s="20">
        <v>12.0</v>
      </c>
      <c r="AF9" s="20">
        <v>1.0</v>
      </c>
      <c r="AG9" s="22">
        <v>79.0</v>
      </c>
    </row>
    <row r="10">
      <c r="A10" s="19" t="s">
        <v>141</v>
      </c>
      <c r="B10" s="19">
        <v>2014.0</v>
      </c>
      <c r="C10" s="19" t="s">
        <v>202</v>
      </c>
      <c r="D10" s="20">
        <v>7.0</v>
      </c>
      <c r="E10" s="20">
        <v>69.0</v>
      </c>
      <c r="F10" s="20">
        <v>67.0</v>
      </c>
      <c r="G10" s="20">
        <v>69.0</v>
      </c>
      <c r="H10" s="20">
        <v>69.0</v>
      </c>
      <c r="I10" s="20">
        <v>274.0</v>
      </c>
      <c r="J10" s="19">
        <v>-6.0</v>
      </c>
      <c r="K10" s="21">
        <v>275000.0</v>
      </c>
      <c r="L10" s="20">
        <v>11.0</v>
      </c>
      <c r="M10" s="20">
        <v>5.0</v>
      </c>
      <c r="N10" s="20">
        <v>7.0</v>
      </c>
      <c r="O10" s="20">
        <v>7.0</v>
      </c>
      <c r="P10" s="20">
        <v>32.0</v>
      </c>
      <c r="Q10" s="19" t="s">
        <v>198</v>
      </c>
      <c r="R10" s="22">
        <v>306.8</v>
      </c>
      <c r="S10" s="20">
        <v>2.0</v>
      </c>
      <c r="T10" s="20">
        <v>40.0</v>
      </c>
      <c r="U10" s="19" t="s">
        <v>174</v>
      </c>
      <c r="V10" s="20">
        <v>26.5</v>
      </c>
      <c r="W10" s="20">
        <v>106.0</v>
      </c>
      <c r="X10" s="19">
        <v>1.0</v>
      </c>
      <c r="Y10" s="20">
        <v>-1.0</v>
      </c>
      <c r="Z10" s="20" t="s">
        <v>145</v>
      </c>
      <c r="AA10" s="20">
        <v>-5.0</v>
      </c>
      <c r="AB10" s="20">
        <v>0.0</v>
      </c>
      <c r="AC10" s="20">
        <v>16.0</v>
      </c>
      <c r="AD10" s="20">
        <v>48.0</v>
      </c>
      <c r="AE10" s="20">
        <v>6.0</v>
      </c>
      <c r="AF10" s="20">
        <v>2.0</v>
      </c>
      <c r="AG10" s="22">
        <v>77.0</v>
      </c>
    </row>
    <row r="11">
      <c r="A11" s="19" t="s">
        <v>141</v>
      </c>
      <c r="B11" s="19">
        <v>2014.0</v>
      </c>
      <c r="C11" s="19" t="s">
        <v>79</v>
      </c>
      <c r="D11" s="20" t="s">
        <v>198</v>
      </c>
      <c r="E11" s="20">
        <v>71.0</v>
      </c>
      <c r="F11" s="20">
        <v>75.0</v>
      </c>
      <c r="G11" s="20">
        <v>63.0</v>
      </c>
      <c r="H11" s="20">
        <v>67.0</v>
      </c>
      <c r="I11" s="20">
        <v>276.0</v>
      </c>
      <c r="J11" s="19">
        <v>-4.0</v>
      </c>
      <c r="K11" s="21">
        <v>231667.0</v>
      </c>
      <c r="L11" s="20">
        <v>20.0</v>
      </c>
      <c r="M11" s="20">
        <v>25.0</v>
      </c>
      <c r="N11" s="20">
        <v>13.0</v>
      </c>
      <c r="O11" s="20">
        <v>9.0</v>
      </c>
      <c r="P11" s="20">
        <v>26.0</v>
      </c>
      <c r="Q11" s="19" t="s">
        <v>156</v>
      </c>
      <c r="R11" s="22">
        <v>303.5</v>
      </c>
      <c r="S11" s="20">
        <v>6.0</v>
      </c>
      <c r="T11" s="20">
        <v>42.0</v>
      </c>
      <c r="U11" s="19" t="s">
        <v>160</v>
      </c>
      <c r="V11" s="20">
        <v>27.3</v>
      </c>
      <c r="W11" s="20">
        <v>109.0</v>
      </c>
      <c r="X11" s="19" t="s">
        <v>150</v>
      </c>
      <c r="Y11" s="20" t="s">
        <v>145</v>
      </c>
      <c r="Z11" s="20">
        <f>+3</f>
        <v>3</v>
      </c>
      <c r="AA11" s="20">
        <v>-7.0</v>
      </c>
      <c r="AB11" s="20">
        <v>2.0</v>
      </c>
      <c r="AC11" s="20">
        <v>9.0</v>
      </c>
      <c r="AD11" s="20">
        <v>52.0</v>
      </c>
      <c r="AE11" s="20">
        <v>9.0</v>
      </c>
      <c r="AF11" s="20">
        <v>0.0</v>
      </c>
      <c r="AG11" s="22">
        <v>72.5</v>
      </c>
    </row>
    <row r="12">
      <c r="A12" s="19" t="s">
        <v>141</v>
      </c>
      <c r="B12" s="19">
        <v>2014.0</v>
      </c>
      <c r="C12" s="19" t="s">
        <v>169</v>
      </c>
      <c r="D12" s="20">
        <v>14.0</v>
      </c>
      <c r="E12" s="20">
        <v>67.0</v>
      </c>
      <c r="F12" s="20">
        <v>73.0</v>
      </c>
      <c r="G12" s="20">
        <v>67.0</v>
      </c>
      <c r="H12" s="20">
        <v>73.0</v>
      </c>
      <c r="I12" s="20">
        <v>280.0</v>
      </c>
      <c r="J12" s="19" t="s">
        <v>145</v>
      </c>
      <c r="K12" s="21">
        <v>190000.0</v>
      </c>
      <c r="L12" s="20">
        <v>3.0</v>
      </c>
      <c r="M12" s="20">
        <v>14.0</v>
      </c>
      <c r="N12" s="20">
        <v>11.0</v>
      </c>
      <c r="O12" s="20">
        <v>14.0</v>
      </c>
      <c r="P12" s="20">
        <v>31.0</v>
      </c>
      <c r="Q12" s="19" t="s">
        <v>162</v>
      </c>
      <c r="R12" s="22">
        <v>316.9</v>
      </c>
      <c r="S12" s="20">
        <v>1.0</v>
      </c>
      <c r="T12" s="20">
        <v>51.0</v>
      </c>
      <c r="U12" s="19" t="s">
        <v>147</v>
      </c>
      <c r="V12" s="20">
        <v>30.3</v>
      </c>
      <c r="W12" s="20">
        <v>121.0</v>
      </c>
      <c r="X12" s="19">
        <v>27.0</v>
      </c>
      <c r="Y12" s="20">
        <f>+4</f>
        <v>4</v>
      </c>
      <c r="Z12" s="20">
        <v>-2.0</v>
      </c>
      <c r="AA12" s="20">
        <v>-2.0</v>
      </c>
      <c r="AB12" s="20">
        <v>0.0</v>
      </c>
      <c r="AC12" s="20">
        <v>17.0</v>
      </c>
      <c r="AD12" s="20">
        <v>42.0</v>
      </c>
      <c r="AE12" s="20">
        <v>10.0</v>
      </c>
      <c r="AF12" s="20">
        <v>3.0</v>
      </c>
      <c r="AG12" s="22">
        <v>70.0</v>
      </c>
    </row>
    <row r="13">
      <c r="A13" s="19" t="s">
        <v>141</v>
      </c>
      <c r="B13" s="19">
        <v>2014.0</v>
      </c>
      <c r="C13" s="19" t="s">
        <v>104</v>
      </c>
      <c r="D13" s="20" t="s">
        <v>198</v>
      </c>
      <c r="E13" s="20">
        <v>69.0</v>
      </c>
      <c r="F13" s="20">
        <v>71.0</v>
      </c>
      <c r="G13" s="20">
        <v>70.0</v>
      </c>
      <c r="H13" s="20">
        <v>66.0</v>
      </c>
      <c r="I13" s="20">
        <v>276.0</v>
      </c>
      <c r="J13" s="19">
        <v>-4.0</v>
      </c>
      <c r="K13" s="21">
        <v>231667.0</v>
      </c>
      <c r="L13" s="20">
        <v>11.0</v>
      </c>
      <c r="M13" s="20">
        <v>14.0</v>
      </c>
      <c r="N13" s="20">
        <v>14.0</v>
      </c>
      <c r="O13" s="20">
        <v>9.0</v>
      </c>
      <c r="P13" s="20">
        <v>30.0</v>
      </c>
      <c r="Q13" s="19">
        <v>20.0</v>
      </c>
      <c r="R13" s="22">
        <v>302.6</v>
      </c>
      <c r="S13" s="20">
        <v>7.0</v>
      </c>
      <c r="T13" s="20">
        <v>48.0</v>
      </c>
      <c r="U13" s="19">
        <v>9.0</v>
      </c>
      <c r="V13" s="20">
        <v>28.8</v>
      </c>
      <c r="W13" s="20">
        <v>115.0</v>
      </c>
      <c r="X13" s="19" t="s">
        <v>201</v>
      </c>
      <c r="Y13" s="20">
        <f>+1</f>
        <v>1</v>
      </c>
      <c r="Z13" s="20">
        <v>-2.0</v>
      </c>
      <c r="AA13" s="20">
        <v>-3.0</v>
      </c>
      <c r="AB13" s="20">
        <v>0.0</v>
      </c>
      <c r="AC13" s="20">
        <v>13.0</v>
      </c>
      <c r="AD13" s="20">
        <v>50.0</v>
      </c>
      <c r="AE13" s="20">
        <v>9.0</v>
      </c>
      <c r="AF13" s="20">
        <v>0.0</v>
      </c>
      <c r="AG13" s="22">
        <v>67.5</v>
      </c>
    </row>
    <row r="14">
      <c r="A14" s="19" t="s">
        <v>141</v>
      </c>
      <c r="B14" s="19">
        <v>2014.0</v>
      </c>
      <c r="C14" s="19" t="s">
        <v>61</v>
      </c>
      <c r="D14" s="20" t="s">
        <v>160</v>
      </c>
      <c r="E14" s="20">
        <v>67.0</v>
      </c>
      <c r="F14" s="20">
        <v>74.0</v>
      </c>
      <c r="G14" s="20">
        <v>74.0</v>
      </c>
      <c r="H14" s="20">
        <v>69.0</v>
      </c>
      <c r="I14" s="20">
        <v>284.0</v>
      </c>
      <c r="J14" s="19">
        <f>+4</f>
        <v>4</v>
      </c>
      <c r="K14" s="21">
        <v>160000.0</v>
      </c>
      <c r="L14" s="20">
        <v>3.0</v>
      </c>
      <c r="M14" s="20">
        <v>16.0</v>
      </c>
      <c r="N14" s="20">
        <v>21.0</v>
      </c>
      <c r="O14" s="20">
        <v>19.0</v>
      </c>
      <c r="P14" s="20">
        <v>25.0</v>
      </c>
      <c r="Q14" s="19" t="s">
        <v>203</v>
      </c>
      <c r="R14" s="22">
        <v>284.9</v>
      </c>
      <c r="S14" s="20">
        <v>23.0</v>
      </c>
      <c r="T14" s="20">
        <v>38.0</v>
      </c>
      <c r="U14" s="19">
        <v>27.0</v>
      </c>
      <c r="V14" s="20">
        <v>27.0</v>
      </c>
      <c r="W14" s="20">
        <v>108.0</v>
      </c>
      <c r="X14" s="19">
        <v>2.0</v>
      </c>
      <c r="Y14" s="20" t="s">
        <v>145</v>
      </c>
      <c r="Z14" s="20">
        <f>+9</f>
        <v>9</v>
      </c>
      <c r="AA14" s="20">
        <v>-5.0</v>
      </c>
      <c r="AB14" s="20">
        <v>1.0</v>
      </c>
      <c r="AC14" s="20">
        <v>14.0</v>
      </c>
      <c r="AD14" s="20">
        <v>40.0</v>
      </c>
      <c r="AE14" s="20">
        <v>14.0</v>
      </c>
      <c r="AF14" s="20">
        <v>3.0</v>
      </c>
      <c r="AG14" s="22">
        <v>65.0</v>
      </c>
    </row>
    <row r="15">
      <c r="A15" s="19" t="s">
        <v>141</v>
      </c>
      <c r="B15" s="19">
        <v>2014.0</v>
      </c>
      <c r="C15" s="19" t="s">
        <v>72</v>
      </c>
      <c r="D15" s="20">
        <v>12.0</v>
      </c>
      <c r="E15" s="20">
        <v>70.0</v>
      </c>
      <c r="F15" s="20">
        <v>68.0</v>
      </c>
      <c r="G15" s="20">
        <v>67.0</v>
      </c>
      <c r="H15" s="20">
        <v>72.0</v>
      </c>
      <c r="I15" s="20">
        <v>277.0</v>
      </c>
      <c r="J15" s="19">
        <v>-3.0</v>
      </c>
      <c r="K15" s="21">
        <v>210000.0</v>
      </c>
      <c r="L15" s="20">
        <v>16.0</v>
      </c>
      <c r="M15" s="20">
        <v>10.0</v>
      </c>
      <c r="N15" s="20">
        <v>7.0</v>
      </c>
      <c r="O15" s="20">
        <v>12.0</v>
      </c>
      <c r="P15" s="20">
        <v>29.0</v>
      </c>
      <c r="Q15" s="19" t="s">
        <v>152</v>
      </c>
      <c r="R15" s="22">
        <v>299.6</v>
      </c>
      <c r="S15" s="20">
        <v>9.0</v>
      </c>
      <c r="T15" s="20">
        <v>50.0</v>
      </c>
      <c r="U15" s="19" t="s">
        <v>161</v>
      </c>
      <c r="V15" s="20">
        <v>29.5</v>
      </c>
      <c r="W15" s="20">
        <v>118.0</v>
      </c>
      <c r="X15" s="19" t="s">
        <v>167</v>
      </c>
      <c r="Y15" s="20" t="s">
        <v>145</v>
      </c>
      <c r="Z15" s="20">
        <v>-1.0</v>
      </c>
      <c r="AA15" s="20">
        <v>-2.0</v>
      </c>
      <c r="AB15" s="20">
        <v>0.0</v>
      </c>
      <c r="AC15" s="20">
        <v>12.0</v>
      </c>
      <c r="AD15" s="20">
        <v>51.0</v>
      </c>
      <c r="AE15" s="20">
        <v>9.0</v>
      </c>
      <c r="AF15" s="20">
        <v>0.0</v>
      </c>
      <c r="AG15" s="22">
        <v>63.0</v>
      </c>
    </row>
    <row r="16">
      <c r="A16" s="19" t="s">
        <v>141</v>
      </c>
      <c r="B16" s="19">
        <v>2014.0</v>
      </c>
      <c r="C16" s="19" t="s">
        <v>50</v>
      </c>
      <c r="D16" s="20">
        <v>13.0</v>
      </c>
      <c r="E16" s="20">
        <v>68.0</v>
      </c>
      <c r="F16" s="20">
        <v>71.0</v>
      </c>
      <c r="G16" s="20">
        <v>69.0</v>
      </c>
      <c r="H16" s="20">
        <v>70.0</v>
      </c>
      <c r="I16" s="20">
        <v>278.0</v>
      </c>
      <c r="J16" s="19">
        <v>-2.0</v>
      </c>
      <c r="K16" s="21">
        <v>200000.0</v>
      </c>
      <c r="L16" s="20">
        <v>7.0</v>
      </c>
      <c r="M16" s="20">
        <v>12.0</v>
      </c>
      <c r="N16" s="20">
        <v>12.0</v>
      </c>
      <c r="O16" s="20">
        <v>13.0</v>
      </c>
      <c r="P16" s="20">
        <v>31.0</v>
      </c>
      <c r="Q16" s="19" t="s">
        <v>162</v>
      </c>
      <c r="R16" s="22">
        <v>287.0</v>
      </c>
      <c r="S16" s="20" t="s">
        <v>159</v>
      </c>
      <c r="T16" s="20">
        <v>46.0</v>
      </c>
      <c r="U16" s="19">
        <v>11.0</v>
      </c>
      <c r="V16" s="20">
        <v>28.3</v>
      </c>
      <c r="W16" s="20">
        <v>113.0</v>
      </c>
      <c r="X16" s="19">
        <v>11.0</v>
      </c>
      <c r="Y16" s="20">
        <f t="shared" ref="Y16:Z16" si="3">+1</f>
        <v>1</v>
      </c>
      <c r="Z16" s="20">
        <f t="shared" si="3"/>
        <v>1</v>
      </c>
      <c r="AA16" s="20">
        <v>-4.0</v>
      </c>
      <c r="AB16" s="20">
        <v>0.0</v>
      </c>
      <c r="AC16" s="20">
        <v>12.0</v>
      </c>
      <c r="AD16" s="20">
        <v>50.0</v>
      </c>
      <c r="AE16" s="20">
        <v>10.0</v>
      </c>
      <c r="AF16" s="20">
        <v>0.0</v>
      </c>
      <c r="AG16" s="22">
        <v>62.0</v>
      </c>
    </row>
    <row r="17">
      <c r="A17" s="19" t="s">
        <v>141</v>
      </c>
      <c r="B17" s="19">
        <v>2014.0</v>
      </c>
      <c r="C17" s="19" t="s">
        <v>204</v>
      </c>
      <c r="D17" s="20" t="s">
        <v>148</v>
      </c>
      <c r="E17" s="20">
        <v>70.0</v>
      </c>
      <c r="F17" s="20">
        <v>75.0</v>
      </c>
      <c r="G17" s="20">
        <v>72.0</v>
      </c>
      <c r="H17" s="20">
        <v>66.0</v>
      </c>
      <c r="I17" s="20">
        <v>283.0</v>
      </c>
      <c r="J17" s="19">
        <f>+3</f>
        <v>3</v>
      </c>
      <c r="K17" s="21">
        <v>168000.0</v>
      </c>
      <c r="L17" s="20">
        <v>16.0</v>
      </c>
      <c r="M17" s="20">
        <v>24.0</v>
      </c>
      <c r="N17" s="20">
        <v>25.0</v>
      </c>
      <c r="O17" s="20">
        <v>17.0</v>
      </c>
      <c r="P17" s="20">
        <v>39.0</v>
      </c>
      <c r="Q17" s="19" t="s">
        <v>147</v>
      </c>
      <c r="R17" s="22">
        <v>271.4</v>
      </c>
      <c r="S17" s="20">
        <v>29.0</v>
      </c>
      <c r="T17" s="20">
        <v>42.0</v>
      </c>
      <c r="U17" s="19" t="s">
        <v>160</v>
      </c>
      <c r="V17" s="20">
        <v>28.0</v>
      </c>
      <c r="W17" s="20">
        <v>112.0</v>
      </c>
      <c r="X17" s="19" t="s">
        <v>149</v>
      </c>
      <c r="Y17" s="20">
        <f>+1</f>
        <v>1</v>
      </c>
      <c r="Z17" s="20">
        <f>+4</f>
        <v>4</v>
      </c>
      <c r="AA17" s="20">
        <v>-2.0</v>
      </c>
      <c r="AB17" s="20">
        <v>0.0</v>
      </c>
      <c r="AC17" s="20">
        <v>14.0</v>
      </c>
      <c r="AD17" s="20">
        <v>43.0</v>
      </c>
      <c r="AE17" s="20">
        <v>13.0</v>
      </c>
      <c r="AF17" s="20">
        <v>2.0</v>
      </c>
      <c r="AG17" s="22">
        <v>60.0</v>
      </c>
    </row>
    <row r="18">
      <c r="A18" s="19" t="s">
        <v>141</v>
      </c>
      <c r="B18" s="19">
        <v>2014.0</v>
      </c>
      <c r="C18" s="19" t="s">
        <v>178</v>
      </c>
      <c r="D18" s="20" t="s">
        <v>160</v>
      </c>
      <c r="E18" s="20">
        <v>70.0</v>
      </c>
      <c r="F18" s="20">
        <v>66.0</v>
      </c>
      <c r="G18" s="20">
        <v>75.0</v>
      </c>
      <c r="H18" s="20">
        <v>73.0</v>
      </c>
      <c r="I18" s="20">
        <v>284.0</v>
      </c>
      <c r="J18" s="19">
        <f>+4</f>
        <v>4</v>
      </c>
      <c r="K18" s="21">
        <v>160000.0</v>
      </c>
      <c r="L18" s="20">
        <v>16.0</v>
      </c>
      <c r="M18" s="20">
        <v>5.0</v>
      </c>
      <c r="N18" s="20">
        <v>16.0</v>
      </c>
      <c r="O18" s="20">
        <v>19.0</v>
      </c>
      <c r="P18" s="20">
        <v>31.0</v>
      </c>
      <c r="Q18" s="19" t="s">
        <v>162</v>
      </c>
      <c r="R18" s="22">
        <v>280.5</v>
      </c>
      <c r="S18" s="20">
        <v>27.0</v>
      </c>
      <c r="T18" s="20">
        <v>44.0</v>
      </c>
      <c r="U18" s="19" t="s">
        <v>144</v>
      </c>
      <c r="V18" s="20">
        <v>29.3</v>
      </c>
      <c r="W18" s="20">
        <v>117.0</v>
      </c>
      <c r="X18" s="19" t="s">
        <v>159</v>
      </c>
      <c r="Y18" s="20">
        <f>+2</f>
        <v>2</v>
      </c>
      <c r="Z18" s="20">
        <f>+8</f>
        <v>8</v>
      </c>
      <c r="AA18" s="20">
        <v>-6.0</v>
      </c>
      <c r="AB18" s="20">
        <v>0.0</v>
      </c>
      <c r="AC18" s="20">
        <v>14.0</v>
      </c>
      <c r="AD18" s="20">
        <v>41.0</v>
      </c>
      <c r="AE18" s="20">
        <v>16.0</v>
      </c>
      <c r="AF18" s="20">
        <v>1.0</v>
      </c>
      <c r="AG18" s="22">
        <v>58.5</v>
      </c>
    </row>
    <row r="19">
      <c r="A19" s="19" t="s">
        <v>141</v>
      </c>
      <c r="B19" s="19">
        <v>2014.0</v>
      </c>
      <c r="C19" s="19" t="s">
        <v>179</v>
      </c>
      <c r="D19" s="20" t="s">
        <v>148</v>
      </c>
      <c r="E19" s="20">
        <v>73.0</v>
      </c>
      <c r="F19" s="20">
        <v>69.0</v>
      </c>
      <c r="G19" s="20">
        <v>69.0</v>
      </c>
      <c r="H19" s="20">
        <v>72.0</v>
      </c>
      <c r="I19" s="20">
        <v>283.0</v>
      </c>
      <c r="J19" s="19">
        <f>+3</f>
        <v>3</v>
      </c>
      <c r="K19" s="21">
        <v>168000.0</v>
      </c>
      <c r="L19" s="20">
        <v>25.0</v>
      </c>
      <c r="M19" s="20">
        <v>19.0</v>
      </c>
      <c r="N19" s="20">
        <v>16.0</v>
      </c>
      <c r="O19" s="20">
        <v>17.0</v>
      </c>
      <c r="P19" s="20">
        <v>33.0</v>
      </c>
      <c r="Q19" s="19" t="s">
        <v>149</v>
      </c>
      <c r="R19" s="22">
        <v>296.8</v>
      </c>
      <c r="S19" s="20">
        <v>11.0</v>
      </c>
      <c r="T19" s="20">
        <v>45.0</v>
      </c>
      <c r="U19" s="19" t="s">
        <v>195</v>
      </c>
      <c r="V19" s="20">
        <v>28.8</v>
      </c>
      <c r="W19" s="20">
        <v>115.0</v>
      </c>
      <c r="X19" s="19" t="s">
        <v>201</v>
      </c>
      <c r="Y19" s="20">
        <f>+1</f>
        <v>1</v>
      </c>
      <c r="Z19" s="20" t="s">
        <v>145</v>
      </c>
      <c r="AA19" s="20">
        <f>+2</f>
        <v>2</v>
      </c>
      <c r="AB19" s="20">
        <v>0.0</v>
      </c>
      <c r="AC19" s="20">
        <v>13.0</v>
      </c>
      <c r="AD19" s="20">
        <v>44.0</v>
      </c>
      <c r="AE19" s="20">
        <v>14.0</v>
      </c>
      <c r="AF19" s="20">
        <v>1.0</v>
      </c>
      <c r="AG19" s="22">
        <v>58.0</v>
      </c>
    </row>
    <row r="20">
      <c r="A20" s="19" t="s">
        <v>141</v>
      </c>
      <c r="B20" s="19">
        <v>2014.0</v>
      </c>
      <c r="C20" s="19" t="s">
        <v>211</v>
      </c>
      <c r="D20" s="20">
        <v>15.0</v>
      </c>
      <c r="E20" s="20">
        <v>68.0</v>
      </c>
      <c r="F20" s="20">
        <v>68.0</v>
      </c>
      <c r="G20" s="20">
        <v>74.0</v>
      </c>
      <c r="H20" s="20">
        <v>71.0</v>
      </c>
      <c r="I20" s="20">
        <v>281.0</v>
      </c>
      <c r="J20" s="19">
        <f>+1</f>
        <v>1</v>
      </c>
      <c r="K20" s="21">
        <v>180000.0</v>
      </c>
      <c r="L20" s="20">
        <v>7.0</v>
      </c>
      <c r="M20" s="20">
        <v>5.0</v>
      </c>
      <c r="N20" s="20">
        <v>14.0</v>
      </c>
      <c r="O20" s="20">
        <v>15.0</v>
      </c>
      <c r="P20" s="20">
        <v>34.0</v>
      </c>
      <c r="Q20" s="19">
        <v>5.0</v>
      </c>
      <c r="R20" s="22">
        <v>289.1</v>
      </c>
      <c r="S20" s="20">
        <v>18.0</v>
      </c>
      <c r="T20" s="20">
        <v>41.0</v>
      </c>
      <c r="U20" s="19" t="s">
        <v>167</v>
      </c>
      <c r="V20" s="20">
        <v>28.0</v>
      </c>
      <c r="W20" s="20">
        <v>112.0</v>
      </c>
      <c r="X20" s="19" t="s">
        <v>149</v>
      </c>
      <c r="Y20" s="20">
        <f>+4</f>
        <v>4</v>
      </c>
      <c r="Z20" s="20">
        <f>+3</f>
        <v>3</v>
      </c>
      <c r="AA20" s="20">
        <v>-6.0</v>
      </c>
      <c r="AB20" s="20">
        <v>0.0</v>
      </c>
      <c r="AC20" s="20">
        <v>11.0</v>
      </c>
      <c r="AD20" s="20">
        <v>49.0</v>
      </c>
      <c r="AE20" s="20">
        <v>12.0</v>
      </c>
      <c r="AF20" s="20">
        <v>0.0</v>
      </c>
      <c r="AG20" s="22">
        <v>57.5</v>
      </c>
    </row>
    <row r="21">
      <c r="A21" s="19" t="s">
        <v>141</v>
      </c>
      <c r="B21" s="19">
        <v>2014.0</v>
      </c>
      <c r="C21" s="19" t="s">
        <v>33</v>
      </c>
      <c r="D21" s="20">
        <v>22.0</v>
      </c>
      <c r="E21" s="20">
        <v>71.0</v>
      </c>
      <c r="F21" s="20">
        <v>71.0</v>
      </c>
      <c r="G21" s="20">
        <v>71.0</v>
      </c>
      <c r="H21" s="20">
        <v>73.0</v>
      </c>
      <c r="I21" s="20">
        <v>286.0</v>
      </c>
      <c r="J21" s="19">
        <f>+6</f>
        <v>6</v>
      </c>
      <c r="K21" s="21">
        <v>150000.0</v>
      </c>
      <c r="L21" s="20">
        <v>20.0</v>
      </c>
      <c r="M21" s="20">
        <v>19.0</v>
      </c>
      <c r="N21" s="20">
        <v>19.0</v>
      </c>
      <c r="O21" s="20">
        <v>22.0</v>
      </c>
      <c r="P21" s="20">
        <v>31.0</v>
      </c>
      <c r="Q21" s="19" t="s">
        <v>162</v>
      </c>
      <c r="R21" s="22">
        <v>287.0</v>
      </c>
      <c r="S21" s="20" t="s">
        <v>159</v>
      </c>
      <c r="T21" s="20">
        <v>44.0</v>
      </c>
      <c r="U21" s="19" t="s">
        <v>144</v>
      </c>
      <c r="V21" s="20">
        <v>30.8</v>
      </c>
      <c r="W21" s="20">
        <v>123.0</v>
      </c>
      <c r="X21" s="19">
        <v>28.0</v>
      </c>
      <c r="Y21" s="20">
        <f>+2</f>
        <v>2</v>
      </c>
      <c r="Z21" s="20">
        <f>+11</f>
        <v>11</v>
      </c>
      <c r="AA21" s="20">
        <v>-7.0</v>
      </c>
      <c r="AB21" s="20">
        <v>1.0</v>
      </c>
      <c r="AC21" s="20">
        <v>9.0</v>
      </c>
      <c r="AD21" s="20">
        <v>47.0</v>
      </c>
      <c r="AE21" s="20">
        <v>13.0</v>
      </c>
      <c r="AF21" s="20">
        <v>2.0</v>
      </c>
      <c r="AG21" s="22">
        <v>54.0</v>
      </c>
    </row>
    <row r="22">
      <c r="A22" s="19" t="s">
        <v>141</v>
      </c>
      <c r="B22" s="19">
        <v>2014.0</v>
      </c>
      <c r="C22" s="19" t="s">
        <v>213</v>
      </c>
      <c r="D22" s="20">
        <v>16.0</v>
      </c>
      <c r="E22" s="20">
        <v>68.0</v>
      </c>
      <c r="F22" s="20">
        <v>71.0</v>
      </c>
      <c r="G22" s="20">
        <v>73.0</v>
      </c>
      <c r="H22" s="20">
        <v>70.0</v>
      </c>
      <c r="I22" s="20">
        <v>282.0</v>
      </c>
      <c r="J22" s="19">
        <f>+2</f>
        <v>2</v>
      </c>
      <c r="K22" s="21">
        <v>175000.0</v>
      </c>
      <c r="L22" s="20">
        <v>7.0</v>
      </c>
      <c r="M22" s="20">
        <v>12.0</v>
      </c>
      <c r="N22" s="20">
        <v>18.0</v>
      </c>
      <c r="O22" s="20">
        <v>16.0</v>
      </c>
      <c r="P22" s="20">
        <v>39.0</v>
      </c>
      <c r="Q22" s="19" t="s">
        <v>147</v>
      </c>
      <c r="R22" s="22">
        <v>287.3</v>
      </c>
      <c r="S22" s="20">
        <v>19.0</v>
      </c>
      <c r="T22" s="20">
        <v>44.0</v>
      </c>
      <c r="U22" s="19" t="s">
        <v>144</v>
      </c>
      <c r="V22" s="20">
        <v>29.5</v>
      </c>
      <c r="W22" s="20">
        <v>118.0</v>
      </c>
      <c r="X22" s="19" t="s">
        <v>167</v>
      </c>
      <c r="Y22" s="20" t="s">
        <v>145</v>
      </c>
      <c r="Z22" s="20">
        <f>+2</f>
        <v>2</v>
      </c>
      <c r="AA22" s="20" t="s">
        <v>145</v>
      </c>
      <c r="AB22" s="20">
        <v>0.0</v>
      </c>
      <c r="AC22" s="20">
        <v>9.0</v>
      </c>
      <c r="AD22" s="20">
        <v>52.0</v>
      </c>
      <c r="AE22" s="20">
        <v>11.0</v>
      </c>
      <c r="AF22" s="20">
        <v>0.0</v>
      </c>
      <c r="AG22" s="22">
        <v>52.5</v>
      </c>
    </row>
    <row r="23">
      <c r="A23" s="19" t="s">
        <v>141</v>
      </c>
      <c r="B23" s="19">
        <v>2014.0</v>
      </c>
      <c r="C23" s="21" t="s">
        <v>210</v>
      </c>
      <c r="D23" s="20">
        <v>21.0</v>
      </c>
      <c r="E23" s="20">
        <v>68.0</v>
      </c>
      <c r="F23" s="20">
        <v>74.0</v>
      </c>
      <c r="G23" s="20">
        <v>72.0</v>
      </c>
      <c r="H23" s="20">
        <v>71.0</v>
      </c>
      <c r="I23" s="20">
        <v>285.0</v>
      </c>
      <c r="J23" s="21">
        <f>+5</f>
        <v>5</v>
      </c>
      <c r="K23" s="21">
        <v>154000.0</v>
      </c>
      <c r="L23" s="20">
        <v>7.0</v>
      </c>
      <c r="M23" s="20">
        <v>19.0</v>
      </c>
      <c r="N23" s="20">
        <v>20.0</v>
      </c>
      <c r="O23" s="20">
        <v>21.0</v>
      </c>
      <c r="P23" s="20">
        <v>38.0</v>
      </c>
      <c r="Q23" s="19">
        <v>4.0</v>
      </c>
      <c r="R23" s="22">
        <v>282.9</v>
      </c>
      <c r="S23" s="20">
        <v>26.0</v>
      </c>
      <c r="T23" s="20">
        <v>45.0</v>
      </c>
      <c r="U23" s="19" t="s">
        <v>195</v>
      </c>
      <c r="V23" s="20">
        <v>29.0</v>
      </c>
      <c r="W23" s="20">
        <v>116.0</v>
      </c>
      <c r="X23" s="19">
        <v>19.0</v>
      </c>
      <c r="Y23" s="20">
        <v>-1.0</v>
      </c>
      <c r="Z23" s="20">
        <f>+7</f>
        <v>7</v>
      </c>
      <c r="AA23" s="20">
        <v>-1.0</v>
      </c>
      <c r="AB23" s="20">
        <v>0.0</v>
      </c>
      <c r="AC23" s="20">
        <v>10.0</v>
      </c>
      <c r="AD23" s="20">
        <v>49.0</v>
      </c>
      <c r="AE23" s="20">
        <v>11.0</v>
      </c>
      <c r="AF23" s="20">
        <v>2.0</v>
      </c>
      <c r="AG23" s="22">
        <v>51.0</v>
      </c>
    </row>
    <row r="24">
      <c r="A24" s="19" t="s">
        <v>141</v>
      </c>
      <c r="B24" s="19">
        <v>2014.0</v>
      </c>
      <c r="C24" s="19" t="s">
        <v>215</v>
      </c>
      <c r="D24" s="20" t="s">
        <v>206</v>
      </c>
      <c r="E24" s="20">
        <v>74.0</v>
      </c>
      <c r="F24" s="20">
        <v>72.0</v>
      </c>
      <c r="G24" s="20">
        <v>71.0</v>
      </c>
      <c r="H24" s="20">
        <v>71.0</v>
      </c>
      <c r="I24" s="20">
        <v>288.0</v>
      </c>
      <c r="J24" s="19">
        <f t="shared" ref="J24:J26" si="4">+8</f>
        <v>8</v>
      </c>
      <c r="K24" s="21">
        <v>143000.0</v>
      </c>
      <c r="L24" s="20">
        <v>27.0</v>
      </c>
      <c r="M24" s="20">
        <v>25.0</v>
      </c>
      <c r="N24" s="20">
        <v>25.0</v>
      </c>
      <c r="O24" s="20">
        <v>23.0</v>
      </c>
      <c r="P24" s="20">
        <v>33.0</v>
      </c>
      <c r="Q24" s="19" t="s">
        <v>149</v>
      </c>
      <c r="R24" s="22">
        <v>297.6</v>
      </c>
      <c r="S24" s="20">
        <v>10.0</v>
      </c>
      <c r="T24" s="20">
        <v>36.0</v>
      </c>
      <c r="U24" s="19" t="s">
        <v>217</v>
      </c>
      <c r="V24" s="20">
        <v>28.0</v>
      </c>
      <c r="W24" s="20">
        <v>112.0</v>
      </c>
      <c r="X24" s="19" t="s">
        <v>149</v>
      </c>
      <c r="Y24" s="20">
        <f>+4</f>
        <v>4</v>
      </c>
      <c r="Z24" s="20">
        <f>+6</f>
        <v>6</v>
      </c>
      <c r="AA24" s="20">
        <v>-2.0</v>
      </c>
      <c r="AB24" s="20">
        <v>0.0</v>
      </c>
      <c r="AC24" s="20">
        <v>11.0</v>
      </c>
      <c r="AD24" s="20">
        <v>43.0</v>
      </c>
      <c r="AE24" s="20">
        <v>17.0</v>
      </c>
      <c r="AF24" s="20">
        <v>1.0</v>
      </c>
      <c r="AG24" s="22">
        <v>49.0</v>
      </c>
    </row>
    <row r="25">
      <c r="A25" s="19" t="s">
        <v>141</v>
      </c>
      <c r="B25" s="19">
        <v>2014.0</v>
      </c>
      <c r="C25" s="19" t="s">
        <v>223</v>
      </c>
      <c r="D25" s="20" t="s">
        <v>206</v>
      </c>
      <c r="E25" s="20">
        <v>73.0</v>
      </c>
      <c r="F25" s="20">
        <v>69.0</v>
      </c>
      <c r="G25" s="20">
        <v>73.0</v>
      </c>
      <c r="H25" s="20">
        <v>73.0</v>
      </c>
      <c r="I25" s="20">
        <v>288.0</v>
      </c>
      <c r="J25" s="19">
        <f t="shared" si="4"/>
        <v>8</v>
      </c>
      <c r="K25" s="21">
        <v>143000.0</v>
      </c>
      <c r="L25" s="20">
        <v>25.0</v>
      </c>
      <c r="M25" s="20">
        <v>19.0</v>
      </c>
      <c r="N25" s="20">
        <v>21.0</v>
      </c>
      <c r="O25" s="20">
        <v>23.0</v>
      </c>
      <c r="P25" s="20">
        <v>27.0</v>
      </c>
      <c r="Q25" s="19" t="s">
        <v>206</v>
      </c>
      <c r="R25" s="22">
        <v>291.6</v>
      </c>
      <c r="S25" s="20">
        <v>17.0</v>
      </c>
      <c r="T25" s="20">
        <v>42.0</v>
      </c>
      <c r="U25" s="19" t="s">
        <v>160</v>
      </c>
      <c r="V25" s="20">
        <v>29.5</v>
      </c>
      <c r="W25" s="20">
        <v>118.0</v>
      </c>
      <c r="X25" s="19" t="s">
        <v>167</v>
      </c>
      <c r="Y25" s="20">
        <f t="shared" ref="Y25:Z25" si="5">+6</f>
        <v>6</v>
      </c>
      <c r="Z25" s="20">
        <f t="shared" si="5"/>
        <v>6</v>
      </c>
      <c r="AA25" s="20">
        <v>-4.0</v>
      </c>
      <c r="AB25" s="20">
        <v>0.0</v>
      </c>
      <c r="AC25" s="20">
        <v>11.0</v>
      </c>
      <c r="AD25" s="20">
        <v>43.0</v>
      </c>
      <c r="AE25" s="20">
        <v>17.0</v>
      </c>
      <c r="AF25" s="20">
        <v>1.0</v>
      </c>
      <c r="AG25" s="22">
        <v>49.0</v>
      </c>
    </row>
    <row r="26">
      <c r="A26" s="19" t="s">
        <v>141</v>
      </c>
      <c r="B26" s="19">
        <v>2014.0</v>
      </c>
      <c r="C26" s="19" t="s">
        <v>57</v>
      </c>
      <c r="D26" s="20" t="s">
        <v>206</v>
      </c>
      <c r="E26" s="20">
        <v>74.0</v>
      </c>
      <c r="F26" s="20">
        <v>72.0</v>
      </c>
      <c r="G26" s="20">
        <v>72.0</v>
      </c>
      <c r="H26" s="20">
        <v>70.0</v>
      </c>
      <c r="I26" s="20">
        <v>288.0</v>
      </c>
      <c r="J26" s="19">
        <f t="shared" si="4"/>
        <v>8</v>
      </c>
      <c r="K26" s="21">
        <v>143000.0</v>
      </c>
      <c r="L26" s="20">
        <v>27.0</v>
      </c>
      <c r="M26" s="20">
        <v>25.0</v>
      </c>
      <c r="N26" s="20">
        <v>27.0</v>
      </c>
      <c r="O26" s="20">
        <v>23.0</v>
      </c>
      <c r="P26" s="20">
        <v>31.0</v>
      </c>
      <c r="Q26" s="19" t="s">
        <v>162</v>
      </c>
      <c r="R26" s="22">
        <v>284.4</v>
      </c>
      <c r="S26" s="20">
        <v>25.0</v>
      </c>
      <c r="T26" s="20">
        <v>40.0</v>
      </c>
      <c r="U26" s="19" t="s">
        <v>174</v>
      </c>
      <c r="V26" s="20">
        <v>29.3</v>
      </c>
      <c r="W26" s="20">
        <v>117.0</v>
      </c>
      <c r="X26" s="19" t="s">
        <v>159</v>
      </c>
      <c r="Y26" s="20">
        <f>+5</f>
        <v>5</v>
      </c>
      <c r="Z26" s="20">
        <f>+6</f>
        <v>6</v>
      </c>
      <c r="AA26" s="20">
        <v>-3.0</v>
      </c>
      <c r="AB26" s="20">
        <v>0.0</v>
      </c>
      <c r="AC26" s="20">
        <v>11.0</v>
      </c>
      <c r="AD26" s="20">
        <v>42.0</v>
      </c>
      <c r="AE26" s="20">
        <v>19.0</v>
      </c>
      <c r="AF26" s="20">
        <v>0.0</v>
      </c>
      <c r="AG26" s="22">
        <v>48.5</v>
      </c>
    </row>
    <row r="27">
      <c r="A27" s="19" t="s">
        <v>141</v>
      </c>
      <c r="B27" s="19">
        <v>2014.0</v>
      </c>
      <c r="C27" s="19" t="s">
        <v>227</v>
      </c>
      <c r="D27" s="20">
        <v>26.0</v>
      </c>
      <c r="E27" s="20">
        <v>72.0</v>
      </c>
      <c r="F27" s="20">
        <v>75.0</v>
      </c>
      <c r="G27" s="20">
        <v>69.0</v>
      </c>
      <c r="H27" s="20">
        <v>74.0</v>
      </c>
      <c r="I27" s="20">
        <v>290.0</v>
      </c>
      <c r="J27" s="19">
        <f>+10</f>
        <v>10</v>
      </c>
      <c r="K27" s="21">
        <v>138000.0</v>
      </c>
      <c r="L27" s="20">
        <v>23.0</v>
      </c>
      <c r="M27" s="20">
        <v>28.0</v>
      </c>
      <c r="N27" s="20">
        <v>23.0</v>
      </c>
      <c r="O27" s="20">
        <v>26.0</v>
      </c>
      <c r="P27" s="20">
        <v>32.0</v>
      </c>
      <c r="Q27" s="19" t="s">
        <v>198</v>
      </c>
      <c r="R27" s="22">
        <v>285.8</v>
      </c>
      <c r="S27" s="20">
        <v>22.0</v>
      </c>
      <c r="T27" s="20">
        <v>41.0</v>
      </c>
      <c r="U27" s="19" t="s">
        <v>167</v>
      </c>
      <c r="V27" s="20">
        <v>28.5</v>
      </c>
      <c r="W27" s="20">
        <v>114.0</v>
      </c>
      <c r="X27" s="19" t="s">
        <v>195</v>
      </c>
      <c r="Y27" s="20">
        <f>+4</f>
        <v>4</v>
      </c>
      <c r="Z27" s="20">
        <f>+8</f>
        <v>8</v>
      </c>
      <c r="AA27" s="20">
        <v>-2.0</v>
      </c>
      <c r="AB27" s="20">
        <v>0.0</v>
      </c>
      <c r="AC27" s="20">
        <v>10.0</v>
      </c>
      <c r="AD27" s="20">
        <v>46.0</v>
      </c>
      <c r="AE27" s="20">
        <v>14.0</v>
      </c>
      <c r="AF27" s="20">
        <v>2.0</v>
      </c>
      <c r="AG27" s="22">
        <v>47.0</v>
      </c>
    </row>
    <row r="28">
      <c r="A28" s="19" t="s">
        <v>141</v>
      </c>
      <c r="B28" s="19">
        <v>2014.0</v>
      </c>
      <c r="C28" s="19" t="s">
        <v>7</v>
      </c>
      <c r="D28" s="20" t="s">
        <v>203</v>
      </c>
      <c r="E28" s="20">
        <v>71.0</v>
      </c>
      <c r="F28" s="20">
        <v>70.0</v>
      </c>
      <c r="G28" s="20">
        <v>80.0</v>
      </c>
      <c r="H28" s="20">
        <v>71.0</v>
      </c>
      <c r="I28" s="20">
        <v>292.0</v>
      </c>
      <c r="J28" s="19">
        <f t="shared" ref="J28:J29" si="6">+12</f>
        <v>12</v>
      </c>
      <c r="K28" s="21">
        <v>135000.0</v>
      </c>
      <c r="L28" s="20">
        <v>20.0</v>
      </c>
      <c r="M28" s="20">
        <v>16.0</v>
      </c>
      <c r="N28" s="20">
        <v>28.0</v>
      </c>
      <c r="O28" s="20">
        <v>27.0</v>
      </c>
      <c r="P28" s="20">
        <v>26.0</v>
      </c>
      <c r="Q28" s="19" t="s">
        <v>156</v>
      </c>
      <c r="R28" s="22">
        <v>284.5</v>
      </c>
      <c r="S28" s="20">
        <v>24.0</v>
      </c>
      <c r="T28" s="20">
        <v>36.0</v>
      </c>
      <c r="U28" s="19" t="s">
        <v>217</v>
      </c>
      <c r="V28" s="20">
        <v>28.0</v>
      </c>
      <c r="W28" s="20">
        <v>112.0</v>
      </c>
      <c r="X28" s="19" t="s">
        <v>149</v>
      </c>
      <c r="Y28" s="20">
        <f>+2</f>
        <v>2</v>
      </c>
      <c r="Z28" s="20">
        <f>+14</f>
        <v>14</v>
      </c>
      <c r="AA28" s="20">
        <v>-4.0</v>
      </c>
      <c r="AB28" s="20">
        <v>0.0</v>
      </c>
      <c r="AC28" s="20">
        <v>11.0</v>
      </c>
      <c r="AD28" s="20">
        <v>40.0</v>
      </c>
      <c r="AE28" s="20">
        <v>19.0</v>
      </c>
      <c r="AF28" s="20">
        <v>2.0</v>
      </c>
      <c r="AG28" s="22">
        <v>44.5</v>
      </c>
    </row>
    <row r="29">
      <c r="A29" s="19" t="s">
        <v>141</v>
      </c>
      <c r="B29" s="19">
        <v>2014.0</v>
      </c>
      <c r="C29" s="19" t="s">
        <v>229</v>
      </c>
      <c r="D29" s="20" t="s">
        <v>203</v>
      </c>
      <c r="E29" s="20">
        <v>70.0</v>
      </c>
      <c r="F29" s="20">
        <v>73.0</v>
      </c>
      <c r="G29" s="20">
        <v>73.0</v>
      </c>
      <c r="H29" s="20">
        <v>76.0</v>
      </c>
      <c r="I29" s="20">
        <v>292.0</v>
      </c>
      <c r="J29" s="19">
        <f t="shared" si="6"/>
        <v>12</v>
      </c>
      <c r="K29" s="21">
        <v>135000.0</v>
      </c>
      <c r="L29" s="20">
        <v>16.0</v>
      </c>
      <c r="M29" s="20">
        <v>23.0</v>
      </c>
      <c r="N29" s="20">
        <v>23.0</v>
      </c>
      <c r="O29" s="20">
        <v>27.0</v>
      </c>
      <c r="P29" s="20">
        <v>25.0</v>
      </c>
      <c r="Q29" s="19" t="s">
        <v>203</v>
      </c>
      <c r="R29" s="22">
        <v>292.9</v>
      </c>
      <c r="S29" s="20" t="s">
        <v>144</v>
      </c>
      <c r="T29" s="20">
        <v>44.0</v>
      </c>
      <c r="U29" s="19" t="s">
        <v>144</v>
      </c>
      <c r="V29" s="20">
        <v>29.8</v>
      </c>
      <c r="W29" s="20">
        <v>119.0</v>
      </c>
      <c r="X29" s="19" t="s">
        <v>156</v>
      </c>
      <c r="Y29" s="20">
        <f>+5</f>
        <v>5</v>
      </c>
      <c r="Z29" s="20">
        <f>+11</f>
        <v>11</v>
      </c>
      <c r="AA29" s="20">
        <v>-4.0</v>
      </c>
      <c r="AB29" s="20">
        <v>0.0</v>
      </c>
      <c r="AC29" s="20">
        <v>9.0</v>
      </c>
      <c r="AD29" s="20">
        <v>47.0</v>
      </c>
      <c r="AE29" s="20">
        <v>12.0</v>
      </c>
      <c r="AF29" s="20">
        <v>4.0</v>
      </c>
      <c r="AG29" s="22">
        <v>43.5</v>
      </c>
    </row>
    <row r="30">
      <c r="A30" s="19" t="s">
        <v>141</v>
      </c>
      <c r="B30" s="19">
        <v>2014.0</v>
      </c>
      <c r="C30" s="19" t="s">
        <v>231</v>
      </c>
      <c r="D30" s="20">
        <v>29.0</v>
      </c>
      <c r="E30" s="20">
        <v>77.0</v>
      </c>
      <c r="F30" s="20">
        <v>77.0</v>
      </c>
      <c r="G30" s="20">
        <v>73.0</v>
      </c>
      <c r="H30" s="20">
        <v>73.0</v>
      </c>
      <c r="I30" s="20">
        <v>300.0</v>
      </c>
      <c r="J30" s="19">
        <f>+20</f>
        <v>20</v>
      </c>
      <c r="K30" s="21">
        <v>132000.0</v>
      </c>
      <c r="L30" s="20">
        <v>29.0</v>
      </c>
      <c r="M30" s="20">
        <v>29.0</v>
      </c>
      <c r="N30" s="20">
        <v>29.0</v>
      </c>
      <c r="O30" s="20">
        <v>29.0</v>
      </c>
      <c r="P30" s="20">
        <v>27.0</v>
      </c>
      <c r="Q30" s="19" t="s">
        <v>206</v>
      </c>
      <c r="R30" s="22">
        <v>292.3</v>
      </c>
      <c r="S30" s="20">
        <v>16.0</v>
      </c>
      <c r="T30" s="20">
        <v>40.0</v>
      </c>
      <c r="U30" s="19" t="s">
        <v>174</v>
      </c>
      <c r="V30" s="20">
        <v>32.0</v>
      </c>
      <c r="W30" s="20">
        <v>128.0</v>
      </c>
      <c r="X30" s="19">
        <v>29.0</v>
      </c>
      <c r="Y30" s="20">
        <f>+2</f>
        <v>2</v>
      </c>
      <c r="Z30" s="20">
        <f>+18</f>
        <v>18</v>
      </c>
      <c r="AA30" s="20" t="s">
        <v>145</v>
      </c>
      <c r="AB30" s="20">
        <v>0.0</v>
      </c>
      <c r="AC30" s="20">
        <v>10.0</v>
      </c>
      <c r="AD30" s="20">
        <v>36.0</v>
      </c>
      <c r="AE30" s="20">
        <v>22.0</v>
      </c>
      <c r="AF30" s="20">
        <v>4.0</v>
      </c>
      <c r="AG30" s="22">
        <v>36.0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43"/>
    <col customWidth="1" min="2" max="2" width="6.86"/>
    <col customWidth="1" min="3" max="3" width="10.57"/>
    <col customWidth="1" min="4" max="4" width="5.86"/>
    <col customWidth="1" min="5" max="5" width="4.43"/>
    <col customWidth="1" min="6" max="6" width="9.0"/>
    <col customWidth="1" min="7" max="7" width="11.86"/>
    <col customWidth="1" min="8" max="8" width="9.86"/>
    <col customWidth="1" min="9" max="9" width="2.43"/>
    <col customWidth="1" min="10" max="10" width="3.14"/>
    <col customWidth="1" min="11" max="11" width="4.29"/>
    <col customWidth="1" min="12" max="12" width="3.43"/>
    <col customWidth="1" min="13" max="13" width="2.43"/>
    <col customWidth="1" min="14" max="14" width="2.57"/>
    <col customWidth="1" min="15" max="15" width="9.14"/>
    <col customWidth="1" min="16" max="16" width="5.86"/>
    <col customWidth="1" min="17" max="17" width="4.43"/>
    <col customWidth="1" min="18" max="18" width="9.0"/>
    <col customWidth="1" min="19" max="19" width="11.86"/>
    <col customWidth="1" min="20" max="20" width="9.86"/>
    <col customWidth="1" min="21" max="21" width="2.43"/>
    <col customWidth="1" min="22" max="23" width="4.29"/>
    <col customWidth="1" min="24" max="24" width="3.43"/>
    <col customWidth="1" min="25" max="25" width="3.14"/>
    <col customWidth="1" min="26" max="26" width="2.57"/>
  </cols>
  <sheetData>
    <row r="1">
      <c r="A1" s="5"/>
      <c r="B1" s="4"/>
      <c r="C1" s="24" t="s">
        <v>182</v>
      </c>
      <c r="O1" s="25" t="s">
        <v>183</v>
      </c>
    </row>
    <row r="2">
      <c r="A2" s="1" t="s">
        <v>87</v>
      </c>
      <c r="B2" s="2" t="s">
        <v>2</v>
      </c>
      <c r="C2" s="2" t="s">
        <v>89</v>
      </c>
      <c r="D2" s="1" t="s">
        <v>185</v>
      </c>
      <c r="E2" s="1" t="s">
        <v>186</v>
      </c>
      <c r="F2" s="1" t="s">
        <v>187</v>
      </c>
      <c r="G2" s="1" t="s">
        <v>188</v>
      </c>
      <c r="H2" s="2" t="s">
        <v>189</v>
      </c>
      <c r="I2" s="1" t="s">
        <v>145</v>
      </c>
      <c r="J2" s="1" t="s">
        <v>190</v>
      </c>
      <c r="K2" s="1" t="s">
        <v>191</v>
      </c>
      <c r="L2" s="1" t="s">
        <v>192</v>
      </c>
      <c r="M2" s="1" t="s">
        <v>193</v>
      </c>
      <c r="N2" s="1" t="s">
        <v>194</v>
      </c>
      <c r="O2" s="2" t="s">
        <v>89</v>
      </c>
      <c r="P2" s="1" t="s">
        <v>185</v>
      </c>
      <c r="Q2" s="1" t="s">
        <v>186</v>
      </c>
      <c r="R2" s="1" t="s">
        <v>187</v>
      </c>
      <c r="S2" s="1" t="s">
        <v>188</v>
      </c>
      <c r="T2" s="2" t="s">
        <v>189</v>
      </c>
      <c r="U2" s="1" t="s">
        <v>145</v>
      </c>
      <c r="V2" s="1" t="s">
        <v>190</v>
      </c>
      <c r="W2" s="1" t="s">
        <v>191</v>
      </c>
      <c r="X2" s="1" t="s">
        <v>192</v>
      </c>
      <c r="Y2" s="1" t="s">
        <v>193</v>
      </c>
      <c r="Z2" s="1" t="s">
        <v>194</v>
      </c>
    </row>
    <row r="3">
      <c r="A3" s="4" t="s">
        <v>7</v>
      </c>
      <c r="B3" s="26">
        <v>11600.0</v>
      </c>
      <c r="C3" s="27">
        <v>42829.0</v>
      </c>
      <c r="D3" s="28">
        <v>1.0</v>
      </c>
      <c r="E3" s="24">
        <v>16.0</v>
      </c>
      <c r="F3" s="24">
        <v>11.8</v>
      </c>
      <c r="G3" s="24">
        <v>9.5</v>
      </c>
      <c r="H3" s="24">
        <v>15.59</v>
      </c>
      <c r="I3" s="24">
        <v>0.0</v>
      </c>
      <c r="J3" s="24">
        <v>64.0</v>
      </c>
      <c r="K3" s="24">
        <v>172.0</v>
      </c>
      <c r="L3" s="24">
        <v>47.0</v>
      </c>
      <c r="M3" s="24">
        <v>5.0</v>
      </c>
      <c r="N3" s="24">
        <v>0.0</v>
      </c>
      <c r="O3" s="29">
        <v>42892.0</v>
      </c>
      <c r="P3" s="30">
        <v>1.0</v>
      </c>
      <c r="Q3" s="25">
        <v>24.0</v>
      </c>
      <c r="R3" s="25">
        <v>8.8</v>
      </c>
      <c r="S3" s="25">
        <v>4.5</v>
      </c>
      <c r="T3" s="25">
        <v>18.5</v>
      </c>
      <c r="U3" s="25">
        <v>3.0</v>
      </c>
      <c r="V3" s="25">
        <v>104.0</v>
      </c>
      <c r="W3" s="25">
        <v>272.0</v>
      </c>
      <c r="X3" s="25">
        <v>50.0</v>
      </c>
      <c r="Y3" s="25">
        <v>3.0</v>
      </c>
      <c r="Z3" s="25">
        <v>0.0</v>
      </c>
    </row>
    <row r="4">
      <c r="A4" s="4" t="s">
        <v>24</v>
      </c>
      <c r="B4" s="26">
        <v>10100.0</v>
      </c>
      <c r="C4" s="27">
        <v>42798.0</v>
      </c>
      <c r="D4" s="28">
        <v>0.75</v>
      </c>
      <c r="E4" s="24">
        <v>13.0</v>
      </c>
      <c r="F4" s="24">
        <v>32.3</v>
      </c>
      <c r="G4" s="24">
        <v>12.0</v>
      </c>
      <c r="H4" s="24">
        <v>16.12</v>
      </c>
      <c r="I4" s="24">
        <v>0.0</v>
      </c>
      <c r="J4" s="24">
        <v>50.0</v>
      </c>
      <c r="K4" s="24">
        <v>153.0</v>
      </c>
      <c r="L4" s="24">
        <v>28.0</v>
      </c>
      <c r="M4" s="24">
        <v>3.0</v>
      </c>
      <c r="N4" s="24">
        <v>0.0</v>
      </c>
      <c r="O4" s="29">
        <v>42892.0</v>
      </c>
      <c r="P4" s="30">
        <v>1.0</v>
      </c>
      <c r="Q4" s="25">
        <v>24.0</v>
      </c>
      <c r="R4" s="25">
        <v>15.8</v>
      </c>
      <c r="S4" s="25">
        <v>16.5</v>
      </c>
      <c r="T4" s="25">
        <v>18.13</v>
      </c>
      <c r="U4" s="25">
        <v>5.0</v>
      </c>
      <c r="V4" s="25">
        <v>104.0</v>
      </c>
      <c r="W4" s="25">
        <v>251.0</v>
      </c>
      <c r="X4" s="25">
        <v>59.0</v>
      </c>
      <c r="Y4" s="25">
        <v>13.0</v>
      </c>
      <c r="Z4" s="25">
        <v>0.0</v>
      </c>
    </row>
    <row r="5">
      <c r="A5" s="4" t="s">
        <v>65</v>
      </c>
      <c r="B5" s="26">
        <v>7300.0</v>
      </c>
      <c r="C5" s="27">
        <v>42736.0</v>
      </c>
      <c r="D5" s="28">
        <v>1.0</v>
      </c>
      <c r="E5" s="24">
        <v>4.0</v>
      </c>
      <c r="F5" s="24">
        <v>22.0</v>
      </c>
      <c r="G5" s="24">
        <v>22.0</v>
      </c>
      <c r="H5" s="24">
        <v>12.5</v>
      </c>
      <c r="I5" s="24">
        <v>0.0</v>
      </c>
      <c r="J5" s="24">
        <v>12.0</v>
      </c>
      <c r="K5" s="24">
        <v>45.0</v>
      </c>
      <c r="L5" s="24">
        <v>13.0</v>
      </c>
      <c r="M5" s="24">
        <v>2.0</v>
      </c>
      <c r="N5" s="24">
        <v>0.0</v>
      </c>
      <c r="O5" s="29">
        <v>42955.0</v>
      </c>
      <c r="P5" s="30">
        <v>1.0</v>
      </c>
      <c r="Q5" s="25">
        <v>32.0</v>
      </c>
      <c r="R5" s="25">
        <v>25.4</v>
      </c>
      <c r="S5" s="25">
        <v>23.5</v>
      </c>
      <c r="T5" s="25">
        <v>17.55</v>
      </c>
      <c r="U5" s="25">
        <v>3.0</v>
      </c>
      <c r="V5" s="25">
        <v>137.0</v>
      </c>
      <c r="W5" s="25">
        <v>347.0</v>
      </c>
      <c r="X5" s="25">
        <v>84.0</v>
      </c>
      <c r="Y5" s="25">
        <v>5.0</v>
      </c>
      <c r="Z5" s="25">
        <v>0.0</v>
      </c>
    </row>
    <row r="6">
      <c r="A6" s="4" t="s">
        <v>12</v>
      </c>
      <c r="B6" s="26">
        <v>11400.0</v>
      </c>
      <c r="C6" s="27">
        <v>42829.0</v>
      </c>
      <c r="D6" s="28">
        <v>1.0</v>
      </c>
      <c r="E6" s="24">
        <v>16.0</v>
      </c>
      <c r="F6" s="24">
        <v>6.5</v>
      </c>
      <c r="G6" s="24">
        <v>5.5</v>
      </c>
      <c r="H6" s="24">
        <v>16.56</v>
      </c>
      <c r="I6" s="24">
        <v>1.0</v>
      </c>
      <c r="J6" s="24">
        <v>63.0</v>
      </c>
      <c r="K6" s="24">
        <v>182.0</v>
      </c>
      <c r="L6" s="24">
        <v>38.0</v>
      </c>
      <c r="M6" s="24">
        <v>4.0</v>
      </c>
      <c r="N6" s="24">
        <v>0.0</v>
      </c>
      <c r="O6" s="29">
        <v>42923.0</v>
      </c>
      <c r="P6" s="30">
        <v>1.0</v>
      </c>
      <c r="Q6" s="25">
        <v>28.0</v>
      </c>
      <c r="R6" s="25">
        <v>20.6</v>
      </c>
      <c r="S6" s="25">
        <v>17.0</v>
      </c>
      <c r="T6" s="25">
        <v>17.52</v>
      </c>
      <c r="U6" s="25">
        <v>4.0</v>
      </c>
      <c r="V6" s="25">
        <v>113.0</v>
      </c>
      <c r="W6" s="25">
        <v>316.0</v>
      </c>
      <c r="X6" s="25">
        <v>65.0</v>
      </c>
      <c r="Y6" s="25">
        <v>6.0</v>
      </c>
      <c r="Z6" s="25">
        <v>0.0</v>
      </c>
    </row>
    <row r="7">
      <c r="A7" s="4" t="s">
        <v>55</v>
      </c>
      <c r="B7" s="26">
        <v>7600.0</v>
      </c>
      <c r="C7" s="27">
        <v>42736.0</v>
      </c>
      <c r="D7" s="28">
        <v>1.0</v>
      </c>
      <c r="E7" s="24">
        <v>4.0</v>
      </c>
      <c r="F7" s="24">
        <v>2.0</v>
      </c>
      <c r="G7" s="24">
        <v>2.0</v>
      </c>
      <c r="H7" s="24">
        <v>17.63</v>
      </c>
      <c r="I7" s="24">
        <v>0.0</v>
      </c>
      <c r="J7" s="24">
        <v>15.0</v>
      </c>
      <c r="K7" s="24">
        <v>54.0</v>
      </c>
      <c r="L7" s="24">
        <v>3.0</v>
      </c>
      <c r="M7" s="24">
        <v>0.0</v>
      </c>
      <c r="N7" s="24">
        <v>0.0</v>
      </c>
      <c r="O7" s="29">
        <v>42893.0</v>
      </c>
      <c r="P7" s="30">
        <v>0.86</v>
      </c>
      <c r="Q7" s="25">
        <v>26.0</v>
      </c>
      <c r="R7" s="25">
        <v>29.6</v>
      </c>
      <c r="S7" s="25">
        <v>13.0</v>
      </c>
      <c r="T7" s="25">
        <v>17.42</v>
      </c>
      <c r="U7" s="25">
        <v>4.0</v>
      </c>
      <c r="V7" s="25">
        <v>110.0</v>
      </c>
      <c r="W7" s="25">
        <v>270.0</v>
      </c>
      <c r="X7" s="25">
        <v>80.0</v>
      </c>
      <c r="Y7" s="25">
        <v>4.0</v>
      </c>
      <c r="Z7" s="25">
        <v>0.0</v>
      </c>
    </row>
    <row r="8">
      <c r="A8" s="4" t="s">
        <v>20</v>
      </c>
      <c r="B8" s="26">
        <v>10900.0</v>
      </c>
      <c r="C8" s="27">
        <v>42797.0</v>
      </c>
      <c r="D8" s="28">
        <v>1.0</v>
      </c>
      <c r="E8" s="24">
        <v>12.0</v>
      </c>
      <c r="F8" s="24">
        <v>14.3</v>
      </c>
      <c r="G8" s="24">
        <v>12.0</v>
      </c>
      <c r="H8" s="24">
        <v>14.29</v>
      </c>
      <c r="I8" s="24">
        <v>0.0</v>
      </c>
      <c r="J8" s="24">
        <v>42.0</v>
      </c>
      <c r="K8" s="24">
        <v>135.0</v>
      </c>
      <c r="L8" s="24">
        <v>34.0</v>
      </c>
      <c r="M8" s="24">
        <v>5.0</v>
      </c>
      <c r="N8" s="24">
        <v>0.0</v>
      </c>
      <c r="O8" s="29">
        <v>42923.0</v>
      </c>
      <c r="P8" s="30">
        <v>1.0</v>
      </c>
      <c r="Q8" s="25">
        <v>28.0</v>
      </c>
      <c r="R8" s="25">
        <v>11.4</v>
      </c>
      <c r="S8" s="25">
        <v>9.0</v>
      </c>
      <c r="T8" s="25">
        <v>17.41</v>
      </c>
      <c r="U8" s="25">
        <v>3.0</v>
      </c>
      <c r="V8" s="25">
        <v>113.0</v>
      </c>
      <c r="W8" s="25">
        <v>321.0</v>
      </c>
      <c r="X8" s="25">
        <v>62.0</v>
      </c>
      <c r="Y8" s="25">
        <v>5.0</v>
      </c>
      <c r="Z8" s="25">
        <v>0.0</v>
      </c>
    </row>
    <row r="9">
      <c r="A9" s="4" t="s">
        <v>31</v>
      </c>
      <c r="B9" s="26">
        <v>9900.0</v>
      </c>
      <c r="C9" s="27">
        <v>42736.0</v>
      </c>
      <c r="D9" s="28">
        <v>1.0</v>
      </c>
      <c r="E9" s="24">
        <v>4.0</v>
      </c>
      <c r="F9" s="24">
        <v>6.0</v>
      </c>
      <c r="G9" s="24">
        <v>6.0</v>
      </c>
      <c r="H9" s="24">
        <v>16.0</v>
      </c>
      <c r="I9" s="24">
        <v>0.0</v>
      </c>
      <c r="J9" s="24">
        <v>15.0</v>
      </c>
      <c r="K9" s="24">
        <v>48.0</v>
      </c>
      <c r="L9" s="24">
        <v>8.0</v>
      </c>
      <c r="M9" s="24">
        <v>1.0</v>
      </c>
      <c r="N9" s="24">
        <v>0.0</v>
      </c>
      <c r="O9" s="29">
        <v>42861.0</v>
      </c>
      <c r="P9" s="30">
        <v>0.83</v>
      </c>
      <c r="Q9" s="25">
        <v>22.0</v>
      </c>
      <c r="R9" s="25">
        <v>30.5</v>
      </c>
      <c r="S9" s="25">
        <v>17.0</v>
      </c>
      <c r="T9" s="25">
        <v>17.34</v>
      </c>
      <c r="U9" s="25">
        <v>3.0</v>
      </c>
      <c r="V9" s="25">
        <v>88.0</v>
      </c>
      <c r="W9" s="25">
        <v>249.0</v>
      </c>
      <c r="X9" s="25">
        <v>50.0</v>
      </c>
      <c r="Y9" s="25">
        <v>6.0</v>
      </c>
      <c r="Z9" s="25">
        <v>0.0</v>
      </c>
    </row>
    <row r="10">
      <c r="A10" s="4" t="s">
        <v>33</v>
      </c>
      <c r="B10" s="26">
        <v>9000.0</v>
      </c>
      <c r="C10" s="27">
        <v>42797.0</v>
      </c>
      <c r="D10" s="28">
        <v>1.0</v>
      </c>
      <c r="E10" s="24">
        <v>12.0</v>
      </c>
      <c r="F10" s="24">
        <v>13.0</v>
      </c>
      <c r="G10" s="24">
        <v>12.0</v>
      </c>
      <c r="H10" s="24">
        <v>15.13</v>
      </c>
      <c r="I10" s="24">
        <v>1.0</v>
      </c>
      <c r="J10" s="24">
        <v>43.0</v>
      </c>
      <c r="K10" s="24">
        <v>133.0</v>
      </c>
      <c r="L10" s="24">
        <v>34.0</v>
      </c>
      <c r="M10" s="24">
        <v>5.0</v>
      </c>
      <c r="N10" s="24">
        <v>0.0</v>
      </c>
      <c r="O10" s="29">
        <v>42861.0</v>
      </c>
      <c r="P10" s="30">
        <v>0.83</v>
      </c>
      <c r="Q10" s="25">
        <v>22.0</v>
      </c>
      <c r="R10" s="25">
        <v>31.7</v>
      </c>
      <c r="S10" s="25">
        <v>18.5</v>
      </c>
      <c r="T10" s="25">
        <v>17.32</v>
      </c>
      <c r="U10" s="25">
        <v>3.0</v>
      </c>
      <c r="V10" s="25">
        <v>89.0</v>
      </c>
      <c r="W10" s="25">
        <v>244.0</v>
      </c>
      <c r="X10" s="25">
        <v>56.0</v>
      </c>
      <c r="Y10" s="25">
        <v>4.0</v>
      </c>
      <c r="Z10" s="25">
        <v>0.0</v>
      </c>
    </row>
    <row r="11">
      <c r="A11" s="4" t="s">
        <v>46</v>
      </c>
      <c r="B11" s="26">
        <v>8400.0</v>
      </c>
      <c r="C11" s="24" t="s">
        <v>200</v>
      </c>
      <c r="D11" s="28">
        <v>0.0</v>
      </c>
      <c r="E11" s="31"/>
      <c r="F11" s="24">
        <v>0.0</v>
      </c>
      <c r="G11" s="24">
        <v>0.0</v>
      </c>
      <c r="H11" s="24">
        <v>0.0</v>
      </c>
      <c r="I11" s="31"/>
      <c r="J11" s="31"/>
      <c r="K11" s="31"/>
      <c r="L11" s="31"/>
      <c r="M11" s="31"/>
      <c r="N11" s="31"/>
      <c r="O11" s="29">
        <v>42861.0</v>
      </c>
      <c r="P11" s="30">
        <v>0.83</v>
      </c>
      <c r="Q11" s="25">
        <v>22.0</v>
      </c>
      <c r="R11" s="25">
        <v>27.3</v>
      </c>
      <c r="S11" s="25">
        <v>9.5</v>
      </c>
      <c r="T11" s="25">
        <v>17.3</v>
      </c>
      <c r="U11" s="25">
        <v>2.0</v>
      </c>
      <c r="V11" s="25">
        <v>91.0</v>
      </c>
      <c r="W11" s="25">
        <v>244.0</v>
      </c>
      <c r="X11" s="25">
        <v>57.0</v>
      </c>
      <c r="Y11" s="25">
        <v>2.0</v>
      </c>
      <c r="Z11" s="25">
        <v>0.0</v>
      </c>
    </row>
    <row r="12">
      <c r="A12" s="4" t="s">
        <v>50</v>
      </c>
      <c r="B12" s="26">
        <v>7700.0</v>
      </c>
      <c r="C12" s="27">
        <v>42860.0</v>
      </c>
      <c r="D12" s="28">
        <v>1.0</v>
      </c>
      <c r="E12" s="24">
        <v>20.0</v>
      </c>
      <c r="F12" s="24">
        <v>14.8</v>
      </c>
      <c r="G12" s="24">
        <v>13.0</v>
      </c>
      <c r="H12" s="24">
        <v>13.75</v>
      </c>
      <c r="I12" s="24">
        <v>0.0</v>
      </c>
      <c r="J12" s="24">
        <v>61.0</v>
      </c>
      <c r="K12" s="24">
        <v>242.0</v>
      </c>
      <c r="L12" s="24">
        <v>56.0</v>
      </c>
      <c r="M12" s="24">
        <v>1.0</v>
      </c>
      <c r="N12" s="24">
        <v>0.0</v>
      </c>
      <c r="O12" s="29">
        <v>42955.0</v>
      </c>
      <c r="P12" s="30">
        <v>1.0</v>
      </c>
      <c r="Q12" s="25">
        <v>32.0</v>
      </c>
      <c r="R12" s="25">
        <v>16.9</v>
      </c>
      <c r="S12" s="25">
        <v>9.5</v>
      </c>
      <c r="T12" s="25">
        <v>17.09</v>
      </c>
      <c r="U12" s="25">
        <v>3.0</v>
      </c>
      <c r="V12" s="25">
        <v>128.0</v>
      </c>
      <c r="W12" s="25">
        <v>364.0</v>
      </c>
      <c r="X12" s="25">
        <v>76.0</v>
      </c>
      <c r="Y12" s="25">
        <v>5.0</v>
      </c>
      <c r="Z12" s="25">
        <v>0.0</v>
      </c>
    </row>
    <row r="13">
      <c r="A13" s="4" t="s">
        <v>43</v>
      </c>
      <c r="B13" s="26">
        <v>8600.0</v>
      </c>
      <c r="C13" s="27">
        <v>42768.0</v>
      </c>
      <c r="D13" s="28">
        <v>1.0</v>
      </c>
      <c r="E13" s="24">
        <v>8.0</v>
      </c>
      <c r="F13" s="24">
        <v>4.5</v>
      </c>
      <c r="G13" s="24">
        <v>4.5</v>
      </c>
      <c r="H13" s="24">
        <v>17.31</v>
      </c>
      <c r="I13" s="24">
        <v>1.0</v>
      </c>
      <c r="J13" s="24">
        <v>31.0</v>
      </c>
      <c r="K13" s="24">
        <v>95.0</v>
      </c>
      <c r="L13" s="24">
        <v>14.0</v>
      </c>
      <c r="M13" s="24">
        <v>3.0</v>
      </c>
      <c r="N13" s="24">
        <v>0.0</v>
      </c>
      <c r="O13" s="29">
        <v>42892.0</v>
      </c>
      <c r="P13" s="30">
        <v>1.0</v>
      </c>
      <c r="Q13" s="25">
        <v>24.0</v>
      </c>
      <c r="R13" s="25">
        <v>11.8</v>
      </c>
      <c r="S13" s="25">
        <v>8.0</v>
      </c>
      <c r="T13" s="25">
        <v>16.79</v>
      </c>
      <c r="U13" s="25">
        <v>1.0</v>
      </c>
      <c r="V13" s="25">
        <v>96.0</v>
      </c>
      <c r="W13" s="25">
        <v>276.0</v>
      </c>
      <c r="X13" s="25">
        <v>56.0</v>
      </c>
      <c r="Y13" s="25">
        <v>3.0</v>
      </c>
      <c r="Z13" s="25">
        <v>0.0</v>
      </c>
    </row>
    <row r="14">
      <c r="A14" s="4" t="s">
        <v>48</v>
      </c>
      <c r="B14" s="26">
        <v>8100.0</v>
      </c>
      <c r="C14" s="27">
        <v>42736.0</v>
      </c>
      <c r="D14" s="28">
        <v>1.0</v>
      </c>
      <c r="E14" s="24">
        <v>4.0</v>
      </c>
      <c r="F14" s="24">
        <v>18.0</v>
      </c>
      <c r="G14" s="24">
        <v>18.0</v>
      </c>
      <c r="H14" s="24">
        <v>11.38</v>
      </c>
      <c r="I14" s="24">
        <v>0.0</v>
      </c>
      <c r="J14" s="24">
        <v>8.0</v>
      </c>
      <c r="K14" s="24">
        <v>54.0</v>
      </c>
      <c r="L14" s="24">
        <v>9.0</v>
      </c>
      <c r="M14" s="24">
        <v>1.0</v>
      </c>
      <c r="N14" s="24">
        <v>0.0</v>
      </c>
      <c r="O14" s="29">
        <v>42892.0</v>
      </c>
      <c r="P14" s="30">
        <v>1.0</v>
      </c>
      <c r="Q14" s="25">
        <v>24.0</v>
      </c>
      <c r="R14" s="25">
        <v>19.2</v>
      </c>
      <c r="S14" s="25">
        <v>15.0</v>
      </c>
      <c r="T14" s="25">
        <v>16.67</v>
      </c>
      <c r="U14" s="25">
        <v>2.0</v>
      </c>
      <c r="V14" s="25">
        <v>100.0</v>
      </c>
      <c r="W14" s="25">
        <v>252.0</v>
      </c>
      <c r="X14" s="25">
        <v>72.0</v>
      </c>
      <c r="Y14" s="25">
        <v>6.0</v>
      </c>
      <c r="Z14" s="25">
        <v>0.0</v>
      </c>
    </row>
    <row r="15">
      <c r="A15" s="4" t="s">
        <v>32</v>
      </c>
      <c r="B15" s="26">
        <v>9500.0</v>
      </c>
      <c r="C15" s="24" t="s">
        <v>200</v>
      </c>
      <c r="D15" s="28">
        <v>0.0</v>
      </c>
      <c r="E15" s="31"/>
      <c r="F15" s="24">
        <v>0.0</v>
      </c>
      <c r="G15" s="24">
        <v>0.0</v>
      </c>
      <c r="H15" s="24">
        <v>0.0</v>
      </c>
      <c r="I15" s="31"/>
      <c r="J15" s="31"/>
      <c r="K15" s="31"/>
      <c r="L15" s="31"/>
      <c r="M15" s="31"/>
      <c r="N15" s="31"/>
      <c r="O15" s="29">
        <v>42892.0</v>
      </c>
      <c r="P15" s="30">
        <v>1.0</v>
      </c>
      <c r="Q15" s="25">
        <v>24.0</v>
      </c>
      <c r="R15" s="25">
        <v>23.7</v>
      </c>
      <c r="S15" s="25">
        <v>16.5</v>
      </c>
      <c r="T15" s="25">
        <v>16.63</v>
      </c>
      <c r="U15" s="25">
        <v>2.0</v>
      </c>
      <c r="V15" s="25">
        <v>95.0</v>
      </c>
      <c r="W15" s="25">
        <v>268.0</v>
      </c>
      <c r="X15" s="25">
        <v>62.0</v>
      </c>
      <c r="Y15" s="25">
        <v>5.0</v>
      </c>
      <c r="Z15" s="25">
        <v>0.0</v>
      </c>
    </row>
    <row r="16">
      <c r="A16" s="4" t="s">
        <v>57</v>
      </c>
      <c r="B16" s="26">
        <v>7500.0</v>
      </c>
      <c r="C16" s="27">
        <v>42797.0</v>
      </c>
      <c r="D16" s="28">
        <v>1.0</v>
      </c>
      <c r="E16" s="24">
        <v>12.0</v>
      </c>
      <c r="F16" s="24">
        <v>10.7</v>
      </c>
      <c r="G16" s="24">
        <v>5.0</v>
      </c>
      <c r="H16" s="24">
        <v>15.29</v>
      </c>
      <c r="I16" s="24">
        <v>0.0</v>
      </c>
      <c r="J16" s="24">
        <v>46.0</v>
      </c>
      <c r="K16" s="24">
        <v>131.0</v>
      </c>
      <c r="L16" s="24">
        <v>38.0</v>
      </c>
      <c r="M16" s="24">
        <v>1.0</v>
      </c>
      <c r="N16" s="24">
        <v>0.0</v>
      </c>
      <c r="O16" s="29">
        <v>42892.0</v>
      </c>
      <c r="P16" s="30">
        <v>1.0</v>
      </c>
      <c r="Q16" s="25">
        <v>24.0</v>
      </c>
      <c r="R16" s="25">
        <v>27.2</v>
      </c>
      <c r="S16" s="25">
        <v>21.0</v>
      </c>
      <c r="T16" s="25">
        <v>16.5</v>
      </c>
      <c r="U16" s="25">
        <v>2.0</v>
      </c>
      <c r="V16" s="25">
        <v>94.0</v>
      </c>
      <c r="W16" s="25">
        <v>271.0</v>
      </c>
      <c r="X16" s="25">
        <v>55.0</v>
      </c>
      <c r="Y16" s="25">
        <v>10.0</v>
      </c>
      <c r="Z16" s="25">
        <v>0.0</v>
      </c>
    </row>
    <row r="17">
      <c r="A17" s="4" t="s">
        <v>79</v>
      </c>
      <c r="B17" s="26">
        <v>6400.0</v>
      </c>
      <c r="C17" s="27">
        <v>42797.0</v>
      </c>
      <c r="D17" s="28">
        <v>1.0</v>
      </c>
      <c r="E17" s="24">
        <v>12.0</v>
      </c>
      <c r="F17" s="24">
        <v>13.7</v>
      </c>
      <c r="G17" s="24">
        <v>10.0</v>
      </c>
      <c r="H17" s="24">
        <v>15.04</v>
      </c>
      <c r="I17" s="24">
        <v>2.0</v>
      </c>
      <c r="J17" s="24">
        <v>36.0</v>
      </c>
      <c r="K17" s="24">
        <v>147.0</v>
      </c>
      <c r="L17" s="24">
        <v>28.0</v>
      </c>
      <c r="M17" s="24">
        <v>3.0</v>
      </c>
      <c r="N17" s="24">
        <v>0.0</v>
      </c>
      <c r="O17" s="29">
        <v>42893.0</v>
      </c>
      <c r="P17" s="30">
        <v>0.86</v>
      </c>
      <c r="Q17" s="25">
        <v>26.0</v>
      </c>
      <c r="R17" s="25">
        <v>43.4</v>
      </c>
      <c r="S17" s="25">
        <v>27.0</v>
      </c>
      <c r="T17" s="25">
        <v>16.0</v>
      </c>
      <c r="U17" s="25">
        <v>3.0</v>
      </c>
      <c r="V17" s="25">
        <v>98.0</v>
      </c>
      <c r="W17" s="25">
        <v>286.0</v>
      </c>
      <c r="X17" s="25">
        <v>72.0</v>
      </c>
      <c r="Y17" s="25">
        <v>9.0</v>
      </c>
      <c r="Z17" s="25">
        <v>0.0</v>
      </c>
    </row>
    <row r="18">
      <c r="A18" s="4" t="s">
        <v>36</v>
      </c>
      <c r="B18" s="26">
        <v>8900.0</v>
      </c>
      <c r="C18" s="27">
        <v>42829.0</v>
      </c>
      <c r="D18" s="28">
        <v>1.0</v>
      </c>
      <c r="E18" s="24">
        <v>16.0</v>
      </c>
      <c r="F18" s="24">
        <v>3.5</v>
      </c>
      <c r="G18" s="24">
        <v>3.0</v>
      </c>
      <c r="H18" s="24">
        <v>16.84</v>
      </c>
      <c r="I18" s="24">
        <v>0.0</v>
      </c>
      <c r="J18" s="24">
        <v>66.0</v>
      </c>
      <c r="K18" s="24">
        <v>183.0</v>
      </c>
      <c r="L18" s="24">
        <v>38.0</v>
      </c>
      <c r="M18" s="24">
        <v>1.0</v>
      </c>
      <c r="N18" s="24">
        <v>0.0</v>
      </c>
      <c r="O18" s="29">
        <v>42861.0</v>
      </c>
      <c r="P18" s="30">
        <v>0.83</v>
      </c>
      <c r="Q18" s="25">
        <v>22.0</v>
      </c>
      <c r="R18" s="25">
        <v>39.8</v>
      </c>
      <c r="S18" s="25">
        <v>32.0</v>
      </c>
      <c r="T18" s="25">
        <v>15.52</v>
      </c>
      <c r="U18" s="25">
        <v>0.0</v>
      </c>
      <c r="V18" s="25">
        <v>84.0</v>
      </c>
      <c r="W18" s="25">
        <v>248.0</v>
      </c>
      <c r="X18" s="25">
        <v>59.0</v>
      </c>
      <c r="Y18" s="25">
        <v>5.0</v>
      </c>
      <c r="Z18" s="25">
        <v>0.0</v>
      </c>
    </row>
    <row r="19">
      <c r="A19" s="4" t="s">
        <v>68</v>
      </c>
      <c r="B19" s="26">
        <v>6900.0</v>
      </c>
      <c r="C19" s="27">
        <v>42768.0</v>
      </c>
      <c r="D19" s="28">
        <v>1.0</v>
      </c>
      <c r="E19" s="24">
        <v>8.0</v>
      </c>
      <c r="F19" s="24">
        <v>13.5</v>
      </c>
      <c r="G19" s="24">
        <v>13.5</v>
      </c>
      <c r="H19" s="24">
        <v>14.94</v>
      </c>
      <c r="I19" s="24">
        <v>0.0</v>
      </c>
      <c r="J19" s="24">
        <v>30.0</v>
      </c>
      <c r="K19" s="24">
        <v>88.0</v>
      </c>
      <c r="L19" s="24">
        <v>23.0</v>
      </c>
      <c r="M19" s="24">
        <v>3.0</v>
      </c>
      <c r="N19" s="24">
        <v>0.0</v>
      </c>
      <c r="O19" s="29">
        <v>42893.0</v>
      </c>
      <c r="P19" s="30">
        <v>0.86</v>
      </c>
      <c r="Q19" s="25">
        <v>26.0</v>
      </c>
      <c r="R19" s="25">
        <v>39.4</v>
      </c>
      <c r="S19" s="25">
        <v>33.0</v>
      </c>
      <c r="T19" s="25">
        <v>15.17</v>
      </c>
      <c r="U19" s="25">
        <v>2.0</v>
      </c>
      <c r="V19" s="25">
        <v>89.0</v>
      </c>
      <c r="W19" s="25">
        <v>302.0</v>
      </c>
      <c r="X19" s="25">
        <v>71.0</v>
      </c>
      <c r="Y19" s="25">
        <v>4.0</v>
      </c>
      <c r="Z19" s="25">
        <v>0.0</v>
      </c>
    </row>
    <row r="20">
      <c r="A20" s="4" t="s">
        <v>85</v>
      </c>
      <c r="B20" s="26">
        <v>6200.0</v>
      </c>
      <c r="C20" s="27">
        <v>42736.0</v>
      </c>
      <c r="D20" s="28">
        <v>1.0</v>
      </c>
      <c r="E20" s="24">
        <v>4.0</v>
      </c>
      <c r="F20" s="24">
        <v>24.0</v>
      </c>
      <c r="G20" s="24">
        <v>24.0</v>
      </c>
      <c r="H20" s="24">
        <v>12.5</v>
      </c>
      <c r="I20" s="24">
        <v>0.0</v>
      </c>
      <c r="J20" s="24">
        <v>11.0</v>
      </c>
      <c r="K20" s="24">
        <v>48.0</v>
      </c>
      <c r="L20" s="24">
        <v>12.0</v>
      </c>
      <c r="M20" s="24">
        <v>1.0</v>
      </c>
      <c r="N20" s="24">
        <v>0.0</v>
      </c>
      <c r="O20" s="29">
        <v>42862.0</v>
      </c>
      <c r="P20" s="30">
        <v>0.71</v>
      </c>
      <c r="Q20" s="25">
        <v>24.0</v>
      </c>
      <c r="R20" s="25">
        <v>49.9</v>
      </c>
      <c r="S20" s="25">
        <v>63.0</v>
      </c>
      <c r="T20" s="25">
        <v>15.1</v>
      </c>
      <c r="U20" s="25">
        <v>0.0</v>
      </c>
      <c r="V20" s="25">
        <v>89.0</v>
      </c>
      <c r="W20" s="25">
        <v>270.0</v>
      </c>
      <c r="X20" s="25">
        <v>67.0</v>
      </c>
      <c r="Y20" s="25">
        <v>6.0</v>
      </c>
      <c r="Z20" s="25">
        <v>0.0</v>
      </c>
    </row>
    <row r="21">
      <c r="A21" s="4" t="s">
        <v>61</v>
      </c>
      <c r="B21" s="26">
        <v>7500.0</v>
      </c>
      <c r="C21" s="27">
        <v>42797.0</v>
      </c>
      <c r="D21" s="28">
        <v>1.0</v>
      </c>
      <c r="E21" s="24">
        <v>12.0</v>
      </c>
      <c r="F21" s="24">
        <v>23.3</v>
      </c>
      <c r="G21" s="24">
        <v>24.0</v>
      </c>
      <c r="H21" s="24">
        <v>13.21</v>
      </c>
      <c r="I21" s="24">
        <v>1.0</v>
      </c>
      <c r="J21" s="24">
        <v>42.0</v>
      </c>
      <c r="K21" s="24">
        <v>114.0</v>
      </c>
      <c r="L21" s="24">
        <v>53.0</v>
      </c>
      <c r="M21" s="24">
        <v>6.0</v>
      </c>
      <c r="N21" s="24">
        <v>0.0</v>
      </c>
      <c r="O21" s="29">
        <v>42894.0</v>
      </c>
      <c r="P21" s="30">
        <v>0.75</v>
      </c>
      <c r="Q21" s="25">
        <v>28.0</v>
      </c>
      <c r="R21" s="25">
        <v>43.5</v>
      </c>
      <c r="S21" s="25">
        <v>28.0</v>
      </c>
      <c r="T21" s="25">
        <v>15.07</v>
      </c>
      <c r="U21" s="25">
        <v>2.0</v>
      </c>
      <c r="V21" s="25">
        <v>94.0</v>
      </c>
      <c r="W21" s="25">
        <v>332.0</v>
      </c>
      <c r="X21" s="25">
        <v>68.0</v>
      </c>
      <c r="Y21" s="25">
        <v>8.0</v>
      </c>
      <c r="Z21" s="25">
        <v>0.0</v>
      </c>
    </row>
    <row r="22">
      <c r="A22" s="4" t="s">
        <v>84</v>
      </c>
      <c r="B22" s="26">
        <v>6300.0</v>
      </c>
      <c r="C22" s="24" t="s">
        <v>200</v>
      </c>
      <c r="D22" s="28">
        <v>0.0</v>
      </c>
      <c r="E22" s="31"/>
      <c r="F22" s="24">
        <v>0.0</v>
      </c>
      <c r="G22" s="24">
        <v>0.0</v>
      </c>
      <c r="H22" s="24">
        <v>0.0</v>
      </c>
      <c r="I22" s="31"/>
      <c r="J22" s="31"/>
      <c r="K22" s="31"/>
      <c r="L22" s="31"/>
      <c r="M22" s="31"/>
      <c r="N22" s="31"/>
      <c r="O22" s="29">
        <v>42863.0</v>
      </c>
      <c r="P22" s="30">
        <v>0.63</v>
      </c>
      <c r="Q22" s="25">
        <v>26.0</v>
      </c>
      <c r="R22" s="25">
        <v>61.6</v>
      </c>
      <c r="S22" s="25">
        <v>51.0</v>
      </c>
      <c r="T22" s="25">
        <v>15.04</v>
      </c>
      <c r="U22" s="25">
        <v>2.0</v>
      </c>
      <c r="V22" s="25">
        <v>94.0</v>
      </c>
      <c r="W22" s="25">
        <v>284.0</v>
      </c>
      <c r="X22" s="25">
        <v>78.0</v>
      </c>
      <c r="Y22" s="25">
        <v>10.0</v>
      </c>
      <c r="Z22" s="25">
        <v>0.0</v>
      </c>
    </row>
    <row r="23">
      <c r="A23" s="4" t="s">
        <v>74</v>
      </c>
      <c r="B23" s="26">
        <v>6500.0</v>
      </c>
      <c r="C23" s="27">
        <v>42797.0</v>
      </c>
      <c r="D23" s="28">
        <v>1.0</v>
      </c>
      <c r="E23" s="24">
        <v>12.0</v>
      </c>
      <c r="F23" s="24">
        <v>12.3</v>
      </c>
      <c r="G23" s="24">
        <v>9.0</v>
      </c>
      <c r="H23" s="24">
        <v>14.63</v>
      </c>
      <c r="I23" s="24">
        <v>1.0</v>
      </c>
      <c r="J23" s="24">
        <v>37.0</v>
      </c>
      <c r="K23" s="24">
        <v>147.0</v>
      </c>
      <c r="L23" s="24">
        <v>28.0</v>
      </c>
      <c r="M23" s="24">
        <v>3.0</v>
      </c>
      <c r="N23" s="24">
        <v>0.0</v>
      </c>
      <c r="O23" s="29">
        <v>42924.0</v>
      </c>
      <c r="P23" s="30">
        <v>0.88</v>
      </c>
      <c r="Q23" s="25">
        <v>30.0</v>
      </c>
      <c r="R23" s="25">
        <v>47.9</v>
      </c>
      <c r="S23" s="25">
        <v>54.0</v>
      </c>
      <c r="T23" s="25">
        <v>14.95</v>
      </c>
      <c r="U23" s="25">
        <v>1.0</v>
      </c>
      <c r="V23" s="25">
        <v>111.0</v>
      </c>
      <c r="W23" s="25">
        <v>325.0</v>
      </c>
      <c r="X23" s="25">
        <v>96.0</v>
      </c>
      <c r="Y23" s="25">
        <v>7.0</v>
      </c>
      <c r="Z23" s="25">
        <v>0.0</v>
      </c>
    </row>
    <row r="24">
      <c r="A24" s="4" t="s">
        <v>86</v>
      </c>
      <c r="B24" s="26">
        <v>6200.0</v>
      </c>
      <c r="C24" s="24" t="s">
        <v>200</v>
      </c>
      <c r="D24" s="28">
        <v>0.0</v>
      </c>
      <c r="E24" s="31"/>
      <c r="F24" s="24">
        <v>0.0</v>
      </c>
      <c r="G24" s="24">
        <v>0.0</v>
      </c>
      <c r="H24" s="24">
        <v>0.0</v>
      </c>
      <c r="I24" s="31"/>
      <c r="J24" s="31"/>
      <c r="K24" s="31"/>
      <c r="L24" s="31"/>
      <c r="M24" s="31"/>
      <c r="N24" s="31"/>
      <c r="O24" s="29">
        <v>42801.0</v>
      </c>
      <c r="P24" s="30">
        <v>0.43</v>
      </c>
      <c r="Q24" s="25">
        <v>20.0</v>
      </c>
      <c r="R24" s="25">
        <v>65.4</v>
      </c>
      <c r="S24" s="25">
        <v>100.0</v>
      </c>
      <c r="T24" s="25">
        <v>14.45</v>
      </c>
      <c r="U24" s="25">
        <v>1.0</v>
      </c>
      <c r="V24" s="25">
        <v>69.0</v>
      </c>
      <c r="W24" s="25">
        <v>224.0</v>
      </c>
      <c r="X24" s="25">
        <v>56.0</v>
      </c>
      <c r="Y24" s="25">
        <v>10.0</v>
      </c>
      <c r="Z24" s="25">
        <v>0.0</v>
      </c>
    </row>
    <row r="25">
      <c r="A25" s="4" t="s">
        <v>69</v>
      </c>
      <c r="B25" s="26">
        <v>6700.0</v>
      </c>
      <c r="C25" s="27">
        <v>42768.0</v>
      </c>
      <c r="D25" s="28">
        <v>1.0</v>
      </c>
      <c r="E25" s="24">
        <v>8.0</v>
      </c>
      <c r="F25" s="24">
        <v>27.0</v>
      </c>
      <c r="G25" s="24">
        <v>27.0</v>
      </c>
      <c r="H25" s="24">
        <v>10.81</v>
      </c>
      <c r="I25" s="24">
        <v>0.0</v>
      </c>
      <c r="J25" s="24">
        <v>22.0</v>
      </c>
      <c r="K25" s="24">
        <v>84.0</v>
      </c>
      <c r="L25" s="24">
        <v>33.0</v>
      </c>
      <c r="M25" s="24">
        <v>5.0</v>
      </c>
      <c r="N25" s="24">
        <v>0.0</v>
      </c>
      <c r="O25" s="29">
        <v>42955.0</v>
      </c>
      <c r="P25" s="30">
        <v>1.0</v>
      </c>
      <c r="Q25" s="25">
        <v>32.0</v>
      </c>
      <c r="R25" s="25">
        <v>43.6</v>
      </c>
      <c r="S25" s="25">
        <v>48.5</v>
      </c>
      <c r="T25" s="25">
        <v>14.33</v>
      </c>
      <c r="U25" s="25">
        <v>1.0</v>
      </c>
      <c r="V25" s="25">
        <v>103.0</v>
      </c>
      <c r="W25" s="25">
        <v>381.0</v>
      </c>
      <c r="X25" s="25">
        <v>84.0</v>
      </c>
      <c r="Y25" s="25">
        <v>7.0</v>
      </c>
      <c r="Z25" s="25">
        <v>0.0</v>
      </c>
    </row>
    <row r="26">
      <c r="A26" s="4" t="s">
        <v>83</v>
      </c>
      <c r="B26" s="26">
        <v>6300.0</v>
      </c>
      <c r="C26" s="24" t="s">
        <v>200</v>
      </c>
      <c r="D26" s="28">
        <v>0.0</v>
      </c>
      <c r="E26" s="31"/>
      <c r="F26" s="24">
        <v>0.0</v>
      </c>
      <c r="G26" s="24">
        <v>0.0</v>
      </c>
      <c r="H26" s="24">
        <v>0.0</v>
      </c>
      <c r="I26" s="31"/>
      <c r="J26" s="31"/>
      <c r="K26" s="31"/>
      <c r="L26" s="31"/>
      <c r="M26" s="31"/>
      <c r="N26" s="31"/>
      <c r="O26" s="29">
        <v>42862.0</v>
      </c>
      <c r="P26" s="30">
        <v>0.71</v>
      </c>
      <c r="Q26" s="25">
        <v>24.0</v>
      </c>
      <c r="R26" s="25">
        <v>54.0</v>
      </c>
      <c r="S26" s="25">
        <v>50.0</v>
      </c>
      <c r="T26" s="25">
        <v>14.21</v>
      </c>
      <c r="U26" s="25">
        <v>2.0</v>
      </c>
      <c r="V26" s="25">
        <v>74.0</v>
      </c>
      <c r="W26" s="25">
        <v>285.0</v>
      </c>
      <c r="X26" s="25">
        <v>63.0</v>
      </c>
      <c r="Y26" s="25">
        <v>8.0</v>
      </c>
      <c r="Z26" s="25">
        <v>0.0</v>
      </c>
    </row>
    <row r="27">
      <c r="A27" s="4" t="s">
        <v>72</v>
      </c>
      <c r="B27" s="26">
        <v>6600.0</v>
      </c>
      <c r="C27" s="27">
        <v>42736.0</v>
      </c>
      <c r="D27" s="28">
        <v>1.0</v>
      </c>
      <c r="E27" s="24">
        <v>4.0</v>
      </c>
      <c r="F27" s="24">
        <v>12.0</v>
      </c>
      <c r="G27" s="24">
        <v>12.0</v>
      </c>
      <c r="H27" s="24">
        <v>14.25</v>
      </c>
      <c r="I27" s="24">
        <v>0.0</v>
      </c>
      <c r="J27" s="24">
        <v>12.0</v>
      </c>
      <c r="K27" s="24">
        <v>51.0</v>
      </c>
      <c r="L27" s="24">
        <v>9.0</v>
      </c>
      <c r="M27" s="24">
        <v>0.0</v>
      </c>
      <c r="N27" s="24">
        <v>0.0</v>
      </c>
      <c r="O27" s="29">
        <v>42892.0</v>
      </c>
      <c r="P27" s="30">
        <v>1.0</v>
      </c>
      <c r="Q27" s="25">
        <v>24.0</v>
      </c>
      <c r="R27" s="25">
        <v>47.7</v>
      </c>
      <c r="S27" s="25">
        <v>43.5</v>
      </c>
      <c r="T27" s="25">
        <v>13.88</v>
      </c>
      <c r="U27" s="25">
        <v>0.0</v>
      </c>
      <c r="V27" s="25">
        <v>83.0</v>
      </c>
      <c r="W27" s="25">
        <v>265.0</v>
      </c>
      <c r="X27" s="25">
        <v>71.0</v>
      </c>
      <c r="Y27" s="25">
        <v>13.0</v>
      </c>
      <c r="Z27" s="25">
        <v>0.0</v>
      </c>
    </row>
    <row r="28">
      <c r="A28" s="4" t="s">
        <v>82</v>
      </c>
      <c r="B28" s="26">
        <v>6400.0</v>
      </c>
      <c r="C28" s="24" t="s">
        <v>200</v>
      </c>
      <c r="D28" s="28">
        <v>0.0</v>
      </c>
      <c r="E28" s="31"/>
      <c r="F28" s="24">
        <v>0.0</v>
      </c>
      <c r="G28" s="24">
        <v>0.0</v>
      </c>
      <c r="H28" s="24">
        <v>0.0</v>
      </c>
      <c r="I28" s="31"/>
      <c r="J28" s="31"/>
      <c r="K28" s="31"/>
      <c r="L28" s="31"/>
      <c r="M28" s="31"/>
      <c r="N28" s="31"/>
      <c r="O28" s="29">
        <v>42862.0</v>
      </c>
      <c r="P28" s="30">
        <v>0.71</v>
      </c>
      <c r="Q28" s="25">
        <v>23.0</v>
      </c>
      <c r="R28" s="25">
        <v>50.1</v>
      </c>
      <c r="S28" s="25">
        <v>34.0</v>
      </c>
      <c r="T28" s="25">
        <v>13.57</v>
      </c>
      <c r="U28" s="25">
        <v>2.0</v>
      </c>
      <c r="V28" s="25">
        <v>67.0</v>
      </c>
      <c r="W28" s="25">
        <v>262.0</v>
      </c>
      <c r="X28" s="25">
        <v>58.0</v>
      </c>
      <c r="Y28" s="25">
        <v>7.0</v>
      </c>
      <c r="Z28" s="25">
        <v>0.0</v>
      </c>
    </row>
  </sheetData>
  <mergeCells count="2">
    <mergeCell ref="O1:Z1"/>
    <mergeCell ref="C1:N1"/>
  </mergeCells>
  <conditionalFormatting sqref="H3:H28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3:T28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3:B28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87</v>
      </c>
      <c r="B1" s="2" t="s">
        <v>2</v>
      </c>
      <c r="C1" s="2" t="s">
        <v>208</v>
      </c>
      <c r="D1" s="2" t="s">
        <v>209</v>
      </c>
    </row>
    <row r="2">
      <c r="A2" s="4" t="s">
        <v>7</v>
      </c>
      <c r="B2" s="4">
        <v>11600.0</v>
      </c>
      <c r="C2" s="4">
        <v>5.0</v>
      </c>
      <c r="D2" s="32">
        <f t="shared" ref="D2:D31" si="1">1/(1+C2)</f>
        <v>0.1666666667</v>
      </c>
    </row>
    <row r="3">
      <c r="A3" s="4" t="s">
        <v>12</v>
      </c>
      <c r="B3" s="4">
        <v>11400.0</v>
      </c>
      <c r="C3" s="7">
        <v>7.5</v>
      </c>
      <c r="D3" s="32">
        <f t="shared" si="1"/>
        <v>0.1176470588</v>
      </c>
    </row>
    <row r="4">
      <c r="A4" s="4" t="s">
        <v>20</v>
      </c>
      <c r="B4" s="4">
        <v>10900.0</v>
      </c>
      <c r="C4" s="7">
        <v>7.5</v>
      </c>
      <c r="D4" s="32">
        <f t="shared" si="1"/>
        <v>0.1176470588</v>
      </c>
    </row>
    <row r="5">
      <c r="A5" s="4" t="s">
        <v>32</v>
      </c>
      <c r="B5" s="4">
        <v>9500.0</v>
      </c>
      <c r="C5" s="4">
        <v>9.0</v>
      </c>
      <c r="D5" s="32">
        <f t="shared" si="1"/>
        <v>0.1</v>
      </c>
    </row>
    <row r="6">
      <c r="A6" s="4" t="s">
        <v>31</v>
      </c>
      <c r="B6" s="4">
        <v>9900.0</v>
      </c>
      <c r="C6" s="4">
        <v>10.0</v>
      </c>
      <c r="D6" s="32">
        <f t="shared" si="1"/>
        <v>0.09090909091</v>
      </c>
    </row>
    <row r="7">
      <c r="A7" s="4" t="s">
        <v>24</v>
      </c>
      <c r="B7" s="4">
        <v>10100.0</v>
      </c>
      <c r="C7" s="4">
        <v>10.0</v>
      </c>
      <c r="D7" s="32">
        <f t="shared" si="1"/>
        <v>0.09090909091</v>
      </c>
    </row>
    <row r="8">
      <c r="A8" s="4" t="s">
        <v>36</v>
      </c>
      <c r="B8" s="4">
        <v>8900.0</v>
      </c>
      <c r="C8" s="4">
        <v>14.0</v>
      </c>
      <c r="D8" s="32">
        <f t="shared" si="1"/>
        <v>0.06666666667</v>
      </c>
    </row>
    <row r="9">
      <c r="A9" s="4" t="s">
        <v>43</v>
      </c>
      <c r="B9" s="4">
        <v>8600.0</v>
      </c>
      <c r="C9" s="4">
        <v>18.0</v>
      </c>
      <c r="D9" s="32">
        <f t="shared" si="1"/>
        <v>0.05263157895</v>
      </c>
    </row>
    <row r="10">
      <c r="A10" s="4" t="s">
        <v>33</v>
      </c>
      <c r="B10" s="4">
        <v>9000.0</v>
      </c>
      <c r="C10" s="4">
        <v>18.0</v>
      </c>
      <c r="D10" s="32">
        <f t="shared" si="1"/>
        <v>0.05263157895</v>
      </c>
    </row>
    <row r="11">
      <c r="A11" s="4" t="s">
        <v>46</v>
      </c>
      <c r="B11" s="4">
        <v>8400.0</v>
      </c>
      <c r="C11" s="4">
        <v>20.0</v>
      </c>
      <c r="D11" s="32">
        <f t="shared" si="1"/>
        <v>0.04761904762</v>
      </c>
    </row>
    <row r="12">
      <c r="A12" s="4" t="s">
        <v>48</v>
      </c>
      <c r="B12" s="4">
        <v>8100.0</v>
      </c>
      <c r="C12" s="4">
        <v>20.0</v>
      </c>
      <c r="D12" s="32">
        <f t="shared" si="1"/>
        <v>0.04761904762</v>
      </c>
    </row>
    <row r="13">
      <c r="A13" s="4" t="s">
        <v>50</v>
      </c>
      <c r="B13" s="4">
        <v>7700.0</v>
      </c>
      <c r="C13" s="4">
        <v>22.0</v>
      </c>
      <c r="D13" s="32">
        <f t="shared" si="1"/>
        <v>0.04347826087</v>
      </c>
    </row>
    <row r="14">
      <c r="A14" s="4" t="s">
        <v>104</v>
      </c>
      <c r="B14" s="4">
        <v>7900.0</v>
      </c>
      <c r="C14" s="4">
        <v>30.0</v>
      </c>
      <c r="D14" s="32">
        <f t="shared" si="1"/>
        <v>0.03225806452</v>
      </c>
    </row>
    <row r="15">
      <c r="A15" s="4" t="s">
        <v>55</v>
      </c>
      <c r="B15" s="4">
        <v>7600.0</v>
      </c>
      <c r="C15" s="4">
        <v>33.0</v>
      </c>
      <c r="D15" s="32">
        <f t="shared" si="1"/>
        <v>0.02941176471</v>
      </c>
    </row>
    <row r="16">
      <c r="A16" s="4" t="s">
        <v>61</v>
      </c>
      <c r="B16" s="4">
        <v>7500.0</v>
      </c>
      <c r="C16" s="4">
        <v>33.0</v>
      </c>
      <c r="D16" s="32">
        <f t="shared" si="1"/>
        <v>0.02941176471</v>
      </c>
    </row>
    <row r="17">
      <c r="A17" s="4" t="s">
        <v>212</v>
      </c>
      <c r="B17" s="4">
        <v>7800.0</v>
      </c>
      <c r="C17" s="4">
        <v>40.0</v>
      </c>
      <c r="D17" s="32">
        <f t="shared" si="1"/>
        <v>0.0243902439</v>
      </c>
    </row>
    <row r="18">
      <c r="A18" s="4" t="s">
        <v>57</v>
      </c>
      <c r="B18" s="4">
        <v>7500.0</v>
      </c>
      <c r="C18" s="4">
        <v>40.0</v>
      </c>
      <c r="D18" s="32">
        <f t="shared" si="1"/>
        <v>0.0243902439</v>
      </c>
    </row>
    <row r="19">
      <c r="A19" s="4" t="s">
        <v>173</v>
      </c>
      <c r="B19" s="4">
        <v>7100.0</v>
      </c>
      <c r="C19" s="4">
        <v>60.0</v>
      </c>
      <c r="D19" s="32">
        <f t="shared" si="1"/>
        <v>0.01639344262</v>
      </c>
    </row>
    <row r="20">
      <c r="A20" s="4" t="s">
        <v>65</v>
      </c>
      <c r="B20" s="4">
        <v>7300.0</v>
      </c>
      <c r="C20" s="4">
        <v>60.0</v>
      </c>
      <c r="D20" s="32">
        <f t="shared" si="1"/>
        <v>0.01639344262</v>
      </c>
    </row>
    <row r="21">
      <c r="A21" s="4" t="s">
        <v>68</v>
      </c>
      <c r="B21" s="4">
        <v>6900.0</v>
      </c>
      <c r="C21" s="4">
        <v>60.0</v>
      </c>
      <c r="D21" s="32">
        <f t="shared" si="1"/>
        <v>0.01639344262</v>
      </c>
    </row>
    <row r="22">
      <c r="A22" s="4" t="s">
        <v>79</v>
      </c>
      <c r="B22" s="4">
        <v>6400.0</v>
      </c>
      <c r="C22" s="4">
        <v>66.0</v>
      </c>
      <c r="D22" s="32">
        <f t="shared" si="1"/>
        <v>0.01492537313</v>
      </c>
    </row>
    <row r="23">
      <c r="A23" s="4" t="s">
        <v>82</v>
      </c>
      <c r="B23" s="4">
        <v>6400.0</v>
      </c>
      <c r="C23" s="4">
        <v>75.0</v>
      </c>
      <c r="D23" s="32">
        <f t="shared" si="1"/>
        <v>0.01315789474</v>
      </c>
    </row>
    <row r="24">
      <c r="A24" s="4" t="s">
        <v>180</v>
      </c>
      <c r="B24" s="4">
        <v>6800.0</v>
      </c>
      <c r="C24" s="4">
        <v>90.0</v>
      </c>
      <c r="D24" s="32">
        <f t="shared" si="1"/>
        <v>0.01098901099</v>
      </c>
    </row>
    <row r="25">
      <c r="A25" s="4" t="s">
        <v>74</v>
      </c>
      <c r="B25" s="4">
        <v>6500.0</v>
      </c>
      <c r="C25" s="4">
        <v>90.0</v>
      </c>
      <c r="D25" s="32">
        <f t="shared" si="1"/>
        <v>0.01098901099</v>
      </c>
    </row>
    <row r="26">
      <c r="A26" s="4" t="s">
        <v>72</v>
      </c>
      <c r="B26" s="4">
        <v>6600.0</v>
      </c>
      <c r="C26" s="4">
        <v>100.0</v>
      </c>
      <c r="D26" s="32">
        <f t="shared" si="1"/>
        <v>0.009900990099</v>
      </c>
    </row>
    <row r="27">
      <c r="A27" s="4" t="s">
        <v>83</v>
      </c>
      <c r="B27" s="4">
        <v>6300.0</v>
      </c>
      <c r="C27" s="4">
        <v>125.0</v>
      </c>
      <c r="D27" s="32">
        <f t="shared" si="1"/>
        <v>0.007936507937</v>
      </c>
    </row>
    <row r="28">
      <c r="A28" s="4" t="s">
        <v>69</v>
      </c>
      <c r="B28" s="4">
        <v>6700.0</v>
      </c>
      <c r="C28" s="4">
        <v>125.0</v>
      </c>
      <c r="D28" s="32">
        <f t="shared" si="1"/>
        <v>0.007936507937</v>
      </c>
    </row>
    <row r="29">
      <c r="A29" s="4" t="s">
        <v>86</v>
      </c>
      <c r="B29" s="4">
        <v>6200.0</v>
      </c>
      <c r="C29" s="4">
        <v>140.0</v>
      </c>
      <c r="D29" s="32">
        <f t="shared" si="1"/>
        <v>0.007092198582</v>
      </c>
    </row>
    <row r="30">
      <c r="A30" s="4" t="s">
        <v>85</v>
      </c>
      <c r="B30" s="4">
        <v>6200.0</v>
      </c>
      <c r="C30" s="4">
        <v>140.0</v>
      </c>
      <c r="D30" s="32">
        <f t="shared" si="1"/>
        <v>0.007092198582</v>
      </c>
    </row>
    <row r="31">
      <c r="A31" s="4" t="s">
        <v>84</v>
      </c>
      <c r="B31" s="4">
        <v>6300.0</v>
      </c>
      <c r="C31" s="4">
        <v>140.0</v>
      </c>
      <c r="D31" s="32">
        <f t="shared" si="1"/>
        <v>0.007092198582</v>
      </c>
    </row>
  </sheetData>
  <conditionalFormatting sqref="B2:B3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31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3" t="s">
        <v>218</v>
      </c>
      <c r="B1" s="33" t="s">
        <v>0</v>
      </c>
      <c r="C1" s="33" t="s">
        <v>2</v>
      </c>
      <c r="D1" s="33" t="s">
        <v>219</v>
      </c>
      <c r="E1" s="33" t="s">
        <v>220</v>
      </c>
      <c r="F1" s="33" t="s">
        <v>221</v>
      </c>
    </row>
    <row r="2">
      <c r="A2" s="33" t="s">
        <v>222</v>
      </c>
      <c r="B2" s="33" t="s">
        <v>7</v>
      </c>
      <c r="C2" s="34">
        <v>11600.0</v>
      </c>
      <c r="D2" s="33" t="s">
        <v>224</v>
      </c>
      <c r="E2" s="34">
        <v>85.357</v>
      </c>
      <c r="F2" s="33" t="s">
        <v>225</v>
      </c>
    </row>
    <row r="3">
      <c r="A3" s="33" t="s">
        <v>222</v>
      </c>
      <c r="B3" s="33" t="s">
        <v>12</v>
      </c>
      <c r="C3" s="34">
        <v>11400.0</v>
      </c>
      <c r="D3" s="33" t="s">
        <v>224</v>
      </c>
      <c r="E3" s="34">
        <v>77.55</v>
      </c>
      <c r="F3" s="33" t="s">
        <v>225</v>
      </c>
    </row>
    <row r="4">
      <c r="A4" s="33" t="s">
        <v>222</v>
      </c>
      <c r="B4" s="33" t="s">
        <v>20</v>
      </c>
      <c r="C4" s="34">
        <v>10900.0</v>
      </c>
      <c r="D4" s="33" t="s">
        <v>224</v>
      </c>
      <c r="E4" s="34">
        <v>82.0</v>
      </c>
      <c r="F4" s="33" t="s">
        <v>225</v>
      </c>
    </row>
    <row r="5">
      <c r="A5" s="33" t="s">
        <v>222</v>
      </c>
      <c r="B5" s="33" t="s">
        <v>24</v>
      </c>
      <c r="C5" s="34">
        <v>10100.0</v>
      </c>
      <c r="D5" s="33" t="s">
        <v>224</v>
      </c>
      <c r="E5" s="34">
        <v>72.118</v>
      </c>
      <c r="F5" s="33" t="s">
        <v>225</v>
      </c>
    </row>
    <row r="6">
      <c r="A6" s="33" t="s">
        <v>222</v>
      </c>
      <c r="B6" s="33" t="s">
        <v>31</v>
      </c>
      <c r="C6" s="34">
        <v>9900.0</v>
      </c>
      <c r="D6" s="33" t="s">
        <v>224</v>
      </c>
      <c r="E6" s="34">
        <v>72.684</v>
      </c>
      <c r="F6" s="33" t="s">
        <v>225</v>
      </c>
    </row>
    <row r="7">
      <c r="A7" s="33" t="s">
        <v>222</v>
      </c>
      <c r="B7" s="33" t="s">
        <v>32</v>
      </c>
      <c r="C7" s="34">
        <v>9500.0</v>
      </c>
      <c r="D7" s="33" t="s">
        <v>224</v>
      </c>
      <c r="E7" s="34">
        <v>79.525</v>
      </c>
      <c r="F7" s="33" t="s">
        <v>225</v>
      </c>
    </row>
    <row r="8">
      <c r="A8" s="33" t="s">
        <v>222</v>
      </c>
      <c r="B8" s="33" t="s">
        <v>33</v>
      </c>
      <c r="C8" s="34">
        <v>9000.0</v>
      </c>
      <c r="D8" s="33" t="s">
        <v>224</v>
      </c>
      <c r="E8" s="34">
        <v>82.658</v>
      </c>
      <c r="F8" s="33" t="s">
        <v>225</v>
      </c>
    </row>
    <row r="9">
      <c r="A9" s="33" t="s">
        <v>222</v>
      </c>
      <c r="B9" s="33" t="s">
        <v>36</v>
      </c>
      <c r="C9" s="34">
        <v>8900.0</v>
      </c>
      <c r="D9" s="33" t="s">
        <v>224</v>
      </c>
      <c r="E9" s="34">
        <v>72.175</v>
      </c>
      <c r="F9" s="33" t="s">
        <v>225</v>
      </c>
    </row>
    <row r="10">
      <c r="A10" s="33" t="s">
        <v>222</v>
      </c>
      <c r="B10" s="33" t="s">
        <v>43</v>
      </c>
      <c r="C10" s="34">
        <v>8600.0</v>
      </c>
      <c r="D10" s="33" t="s">
        <v>224</v>
      </c>
      <c r="E10" s="34">
        <v>72.605</v>
      </c>
      <c r="F10" s="33" t="s">
        <v>225</v>
      </c>
    </row>
    <row r="11">
      <c r="A11" s="33" t="s">
        <v>222</v>
      </c>
      <c r="B11" s="33" t="s">
        <v>46</v>
      </c>
      <c r="C11" s="34">
        <v>8400.0</v>
      </c>
      <c r="D11" s="33" t="s">
        <v>224</v>
      </c>
      <c r="E11" s="34">
        <v>71.386</v>
      </c>
      <c r="F11" s="33" t="s">
        <v>225</v>
      </c>
    </row>
    <row r="12">
      <c r="A12" s="33" t="s">
        <v>222</v>
      </c>
      <c r="B12" s="33" t="s">
        <v>48</v>
      </c>
      <c r="C12" s="34">
        <v>8100.0</v>
      </c>
      <c r="D12" s="33" t="s">
        <v>224</v>
      </c>
      <c r="E12" s="34">
        <v>67.225</v>
      </c>
      <c r="F12" s="33" t="s">
        <v>225</v>
      </c>
    </row>
    <row r="13">
      <c r="A13" s="33" t="s">
        <v>222</v>
      </c>
      <c r="B13" s="33" t="s">
        <v>104</v>
      </c>
      <c r="C13" s="34">
        <v>7900.0</v>
      </c>
      <c r="D13" s="33" t="s">
        <v>224</v>
      </c>
      <c r="E13" s="34">
        <v>75.767</v>
      </c>
      <c r="F13" s="33" t="s">
        <v>225</v>
      </c>
    </row>
    <row r="14">
      <c r="A14" s="33" t="s">
        <v>222</v>
      </c>
      <c r="B14" s="33" t="s">
        <v>212</v>
      </c>
      <c r="C14" s="34">
        <v>7800.0</v>
      </c>
      <c r="D14" s="33" t="s">
        <v>224</v>
      </c>
      <c r="E14" s="34">
        <v>75.818</v>
      </c>
      <c r="F14" s="33" t="s">
        <v>225</v>
      </c>
    </row>
    <row r="15">
      <c r="A15" s="33" t="s">
        <v>222</v>
      </c>
      <c r="B15" s="33" t="s">
        <v>50</v>
      </c>
      <c r="C15" s="34">
        <v>7700.0</v>
      </c>
      <c r="D15" s="33" t="s">
        <v>224</v>
      </c>
      <c r="E15" s="34">
        <v>72.283</v>
      </c>
      <c r="F15" s="33" t="s">
        <v>225</v>
      </c>
    </row>
    <row r="16">
      <c r="A16" s="33" t="s">
        <v>222</v>
      </c>
      <c r="B16" s="33" t="s">
        <v>55</v>
      </c>
      <c r="C16" s="34">
        <v>7600.0</v>
      </c>
      <c r="D16" s="33" t="s">
        <v>224</v>
      </c>
      <c r="E16" s="34">
        <v>63.643</v>
      </c>
      <c r="F16" s="33" t="s">
        <v>225</v>
      </c>
    </row>
    <row r="17">
      <c r="A17" s="33" t="s">
        <v>222</v>
      </c>
      <c r="B17" s="33" t="s">
        <v>61</v>
      </c>
      <c r="C17" s="34">
        <v>7500.0</v>
      </c>
      <c r="D17" s="33" t="s">
        <v>224</v>
      </c>
      <c r="E17" s="34">
        <v>63.625</v>
      </c>
      <c r="F17" s="33" t="s">
        <v>225</v>
      </c>
    </row>
    <row r="18">
      <c r="A18" s="33" t="s">
        <v>222</v>
      </c>
      <c r="B18" s="33" t="s">
        <v>57</v>
      </c>
      <c r="C18" s="34">
        <v>7500.0</v>
      </c>
      <c r="D18" s="33" t="s">
        <v>224</v>
      </c>
      <c r="E18" s="34">
        <v>65.727</v>
      </c>
      <c r="F18" s="33" t="s">
        <v>225</v>
      </c>
    </row>
    <row r="19">
      <c r="A19" s="33" t="s">
        <v>222</v>
      </c>
      <c r="B19" s="33" t="s">
        <v>65</v>
      </c>
      <c r="C19" s="34">
        <v>7300.0</v>
      </c>
      <c r="D19" s="33" t="s">
        <v>224</v>
      </c>
      <c r="E19" s="34">
        <v>71.481</v>
      </c>
      <c r="F19" s="33" t="s">
        <v>225</v>
      </c>
    </row>
    <row r="20">
      <c r="A20" s="33" t="s">
        <v>222</v>
      </c>
      <c r="B20" s="33" t="s">
        <v>173</v>
      </c>
      <c r="C20" s="34">
        <v>7100.0</v>
      </c>
      <c r="D20" s="33" t="s">
        <v>224</v>
      </c>
      <c r="E20" s="34">
        <v>73.043</v>
      </c>
      <c r="F20" s="33" t="s">
        <v>225</v>
      </c>
    </row>
    <row r="21">
      <c r="A21" s="33" t="s">
        <v>222</v>
      </c>
      <c r="B21" s="33" t="s">
        <v>68</v>
      </c>
      <c r="C21" s="34">
        <v>6900.0</v>
      </c>
      <c r="D21" s="33" t="s">
        <v>224</v>
      </c>
      <c r="E21" s="34">
        <v>64.19</v>
      </c>
      <c r="F21" s="33" t="s">
        <v>225</v>
      </c>
    </row>
    <row r="22">
      <c r="A22" s="33" t="s">
        <v>222</v>
      </c>
      <c r="B22" s="33" t="s">
        <v>180</v>
      </c>
      <c r="C22" s="34">
        <v>6800.0</v>
      </c>
      <c r="D22" s="33" t="s">
        <v>224</v>
      </c>
      <c r="E22" s="34">
        <v>56.857</v>
      </c>
      <c r="F22" s="33" t="s">
        <v>225</v>
      </c>
    </row>
    <row r="23">
      <c r="A23" s="33" t="s">
        <v>222</v>
      </c>
      <c r="B23" s="33" t="s">
        <v>69</v>
      </c>
      <c r="C23" s="34">
        <v>6700.0</v>
      </c>
      <c r="D23" s="33" t="s">
        <v>224</v>
      </c>
      <c r="E23" s="34">
        <v>67.159</v>
      </c>
      <c r="F23" s="33" t="s">
        <v>225</v>
      </c>
    </row>
    <row r="24">
      <c r="A24" s="33" t="s">
        <v>222</v>
      </c>
      <c r="B24" s="33" t="s">
        <v>72</v>
      </c>
      <c r="C24" s="34">
        <v>6600.0</v>
      </c>
      <c r="D24" s="33" t="s">
        <v>224</v>
      </c>
      <c r="E24" s="34">
        <v>64.952</v>
      </c>
      <c r="F24" s="33" t="s">
        <v>225</v>
      </c>
    </row>
    <row r="25">
      <c r="A25" s="33" t="s">
        <v>222</v>
      </c>
      <c r="B25" s="33" t="s">
        <v>74</v>
      </c>
      <c r="C25" s="34">
        <v>6500.0</v>
      </c>
      <c r="D25" s="33" t="s">
        <v>224</v>
      </c>
      <c r="E25" s="34">
        <v>65.455</v>
      </c>
      <c r="F25" s="33" t="s">
        <v>225</v>
      </c>
    </row>
    <row r="26">
      <c r="A26" s="33" t="s">
        <v>222</v>
      </c>
      <c r="B26" s="33" t="s">
        <v>79</v>
      </c>
      <c r="C26" s="34">
        <v>6400.0</v>
      </c>
      <c r="D26" s="33" t="s">
        <v>224</v>
      </c>
      <c r="E26" s="34">
        <v>63.3</v>
      </c>
      <c r="F26" s="33" t="s">
        <v>225</v>
      </c>
    </row>
    <row r="27">
      <c r="A27" s="33" t="s">
        <v>222</v>
      </c>
      <c r="B27" s="33" t="s">
        <v>82</v>
      </c>
      <c r="C27" s="34">
        <v>6400.0</v>
      </c>
      <c r="D27" s="33" t="s">
        <v>224</v>
      </c>
      <c r="E27" s="34">
        <v>58.477</v>
      </c>
      <c r="F27" s="33" t="s">
        <v>225</v>
      </c>
    </row>
    <row r="28">
      <c r="A28" s="33" t="s">
        <v>222</v>
      </c>
      <c r="B28" s="33" t="s">
        <v>84</v>
      </c>
      <c r="C28" s="34">
        <v>6300.0</v>
      </c>
      <c r="D28" s="33" t="s">
        <v>224</v>
      </c>
      <c r="E28" s="34">
        <v>64.239</v>
      </c>
      <c r="F28" s="33" t="s">
        <v>225</v>
      </c>
    </row>
    <row r="29">
      <c r="A29" s="33" t="s">
        <v>222</v>
      </c>
      <c r="B29" s="33" t="s">
        <v>83</v>
      </c>
      <c r="C29" s="34">
        <v>6300.0</v>
      </c>
      <c r="D29" s="33" t="s">
        <v>224</v>
      </c>
      <c r="E29" s="34">
        <v>63.522</v>
      </c>
      <c r="F29" s="33" t="s">
        <v>225</v>
      </c>
    </row>
    <row r="30">
      <c r="A30" s="33" t="s">
        <v>222</v>
      </c>
      <c r="B30" s="33" t="s">
        <v>85</v>
      </c>
      <c r="C30" s="34">
        <v>6200.0</v>
      </c>
      <c r="D30" s="33" t="s">
        <v>224</v>
      </c>
      <c r="E30" s="34">
        <v>55.614</v>
      </c>
      <c r="F30" s="33" t="s">
        <v>225</v>
      </c>
    </row>
    <row r="31">
      <c r="A31" s="33" t="s">
        <v>222</v>
      </c>
      <c r="B31" s="33" t="s">
        <v>86</v>
      </c>
      <c r="C31" s="34">
        <v>6200.0</v>
      </c>
      <c r="D31" s="33" t="s">
        <v>224</v>
      </c>
      <c r="E31" s="34">
        <v>59.413</v>
      </c>
      <c r="F31" s="33" t="s">
        <v>225</v>
      </c>
    </row>
  </sheetData>
  <drawing r:id="rId1"/>
</worksheet>
</file>